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_fuggelek" sheetId="1" r:id="rId1"/>
    <sheet name="B_fuggelek" sheetId="2" r:id="rId2"/>
    <sheet name="C_fuggelek" sheetId="3" r:id="rId3"/>
  </sheets>
  <externalReferences>
    <externalReference r:id="rId6"/>
    <externalReference r:id="rId7"/>
  </externalReferences>
  <definedNames>
    <definedName name="_xlnm.Print_Area" localSheetId="0">'A_fuggelek'!$A$1:$G$18</definedName>
    <definedName name="_xlnm.Print_Area" localSheetId="1">'B_fuggelek'!$A$1:$O$45</definedName>
    <definedName name="_xlnm.Print_Area" localSheetId="2">'C_fuggelek'!$A$1:$K$27</definedName>
  </definedNames>
  <calcPr fullCalcOnLoad="1"/>
</workbook>
</file>

<file path=xl/sharedStrings.xml><?xml version="1.0" encoding="utf-8"?>
<sst xmlns="http://schemas.openxmlformats.org/spreadsheetml/2006/main" count="136" uniqueCount="133">
  <si>
    <t>Fő-könyv</t>
  </si>
  <si>
    <t>Megnevezés</t>
  </si>
  <si>
    <t>SZJA helyben maradó része</t>
  </si>
  <si>
    <t>SZJA összesen:</t>
  </si>
  <si>
    <t>Norm. állami lakosságszámhoz kötött</t>
  </si>
  <si>
    <t>Normatív kötött támogatás:</t>
  </si>
  <si>
    <t>Közoktatási feladatok:</t>
  </si>
  <si>
    <r>
      <t>Közoktatási feladatok összesen:</t>
    </r>
    <r>
      <rPr>
        <sz val="10"/>
        <rFont val="Arial"/>
        <family val="0"/>
      </rPr>
      <t xml:space="preserve"> </t>
    </r>
  </si>
  <si>
    <t>Egyes szociális felad . kieg. tám.:</t>
  </si>
  <si>
    <t>Szociális továbbképzés</t>
  </si>
  <si>
    <t>A) Összesen</t>
  </si>
  <si>
    <t>B) Összesen</t>
  </si>
  <si>
    <t>Nyári gyermek étkeztetés</t>
  </si>
  <si>
    <t>Alapfokú Műv. okt. támogatása</t>
  </si>
  <si>
    <t>Közoktatás fejlesztési célok támogatása</t>
  </si>
  <si>
    <t>Esélyegyenlőséget,felzárk.segítő tá.</t>
  </si>
  <si>
    <t>Közműfejlesztési hj.</t>
  </si>
  <si>
    <t>II. hó</t>
  </si>
  <si>
    <t>III. hó</t>
  </si>
  <si>
    <t>IV. hó</t>
  </si>
  <si>
    <t>V. hó</t>
  </si>
  <si>
    <t>VI. hó</t>
  </si>
  <si>
    <t>Központi támogatások mindösszesen:</t>
  </si>
  <si>
    <t>Soron következő rendelet módosítás</t>
  </si>
  <si>
    <t>Rendszeres szoc. tám. (80%)</t>
  </si>
  <si>
    <t>Önk.egyéb költségvetési támogatása</t>
  </si>
  <si>
    <t>Vis maior támogatás /Bercsényi út/</t>
  </si>
  <si>
    <t>Bér kompenzáció</t>
  </si>
  <si>
    <t>Céljellegű decentr.tám.</t>
  </si>
  <si>
    <t>Felhalm.célú központ.ei.</t>
  </si>
  <si>
    <t>Lakásfenntartási támogatás (90%)</t>
  </si>
  <si>
    <t>Ápolási díj  ( 75%)</t>
  </si>
  <si>
    <t>Idöskorúak járadéka (90%)</t>
  </si>
  <si>
    <t>Bérpótló juttatás (80%)</t>
  </si>
  <si>
    <t>O .hó</t>
  </si>
  <si>
    <t xml:space="preserve"> I.hó</t>
  </si>
  <si>
    <t>Közcélú foglalkoztatás ( 95%)</t>
  </si>
  <si>
    <t>az Szt.43/A.§(4) szakértői díj (Ápolási díj)</t>
  </si>
  <si>
    <t>Közműv.érdekeltségnöv.tám.</t>
  </si>
  <si>
    <t>Könyvtári támogatás</t>
  </si>
  <si>
    <t>Módosított előirányzat</t>
  </si>
  <si>
    <t>Eredeti előirányzat</t>
  </si>
  <si>
    <t>Módosítás utáni előirányzat</t>
  </si>
  <si>
    <t xml:space="preserve"> 2011. évi központi támogatás előirányzatainak teljesítési adatai</t>
  </si>
  <si>
    <t>Központosított előirányzat terhére igénybe vehető támogatások összesen:</t>
  </si>
  <si>
    <t>Önkormányzat egyéb költségvetési támogatásai összesen:</t>
  </si>
  <si>
    <t>Egyes szociális feladatok kiegészítő támogatása összesen (A+B)</t>
  </si>
  <si>
    <t xml:space="preserve">SZJA jövedelem különbség mérséklés                                                                         </t>
  </si>
  <si>
    <t>Normatív állami és lakosságszámhoz kötött támogatás</t>
  </si>
  <si>
    <t xml:space="preserve">Normatív állami feladatmutatóhoz kötött támogatás                 </t>
  </si>
  <si>
    <t>Normatív állami támogatás összesen:</t>
  </si>
  <si>
    <t>Kiegészítő támogatás egyes közoktatási feladatkhoz</t>
  </si>
  <si>
    <t>Rendelkezésre állási támogatás                         (RÁT, 1 hó) (80%)</t>
  </si>
  <si>
    <t>Központosított előirányzat terhére igénybe vehető támogatások:</t>
  </si>
  <si>
    <t>Működési célú központi előirányzat</t>
  </si>
  <si>
    <t>Központosított előirányzat terhére igénybe vehető és egyéb költségvetési támogatás mindösszesen:</t>
  </si>
  <si>
    <t>0. havi és I-VI. havi támogatás összesen</t>
  </si>
  <si>
    <t>Központi támogatások teljesítése          %-ban</t>
  </si>
  <si>
    <t>Önkormányzat által folyósított ellátások és egyéb pénzbeli juttatások I. félévi teljesítési adatai</t>
  </si>
  <si>
    <t>Kód-szám</t>
  </si>
  <si>
    <t>Főkönyv és költség</t>
  </si>
  <si>
    <t>Szakfeladat</t>
  </si>
  <si>
    <t>Költséghely</t>
  </si>
  <si>
    <t>Főkönyv</t>
  </si>
  <si>
    <t>Költség-hely</t>
  </si>
  <si>
    <t>2011.I.félévi teljesítés</t>
  </si>
  <si>
    <t>2011.I.félévi teljesítés %</t>
  </si>
  <si>
    <t>1.</t>
  </si>
  <si>
    <t xml:space="preserve">Rendszeres szociális segély az Szt.37/B &amp; (1) bek.b.pontja alapján:  55 évét betöltött személyek                                           </t>
  </si>
  <si>
    <t>2.</t>
  </si>
  <si>
    <t>53 ktg.</t>
  </si>
  <si>
    <t xml:space="preserve">Rendszeres szociális segély az Szt.37/B &amp; (1) bek.a.pontja alapján:  Egészségkárosodott személyek(7 fő.fő 145.242Ft/hó + 30.000 FT)                                           </t>
  </si>
  <si>
    <t>3.</t>
  </si>
  <si>
    <t>Bérpótló juttatás BPJ(Telj:3.906 e Ft) valamint Rendelkezésre állási támogatás a 2010.december 31-én hatályos Szt.37.§(1)bek. és 37/C.§(4)bek.szerint(Telj:704 e Ft)</t>
  </si>
  <si>
    <t>4.</t>
  </si>
  <si>
    <t>Időskorúak járadéka(3 fő) 101.175 ftx 12 hó</t>
  </si>
  <si>
    <t>5.</t>
  </si>
  <si>
    <t xml:space="preserve">Normatív lakásfenntartási támogatás </t>
  </si>
  <si>
    <t>6.</t>
  </si>
  <si>
    <t>Normatív ápolási díj( 11 fő) 384.750 Ft/hó</t>
  </si>
  <si>
    <t>7.</t>
  </si>
  <si>
    <t>Helyi megállapítású ápolási díj (2 Fő) 45.600 Ftx12 hó</t>
  </si>
  <si>
    <t>8.</t>
  </si>
  <si>
    <t>Átmeneti segély Szt. 45 &amp; alapján</t>
  </si>
  <si>
    <t>9.</t>
  </si>
  <si>
    <t>Temetési segély Szt. 46 &amp; alapján</t>
  </si>
  <si>
    <t>10.</t>
  </si>
  <si>
    <t>Rendszeres gyermekvédelmi támogatás  Gyvt.20/A.&amp; (1)bek.a) (június hó) és b) ( november hó) pontja alapján</t>
  </si>
  <si>
    <t>11.</t>
  </si>
  <si>
    <t>Rendkívüli gyermekvédelmi támogatás</t>
  </si>
  <si>
    <t>12.</t>
  </si>
  <si>
    <t>Mozgáskorlátozottak közlekedési támogatása</t>
  </si>
  <si>
    <t>13.</t>
  </si>
  <si>
    <t xml:space="preserve"> Helyi megállapítású Születési támogatás</t>
  </si>
  <si>
    <t>14.</t>
  </si>
  <si>
    <t>Helyi megállapítású támogatás 65.év felettiek</t>
  </si>
  <si>
    <t>15.</t>
  </si>
  <si>
    <t>Szakértői tevékenység Viktor Speciális Otthon szla. Alapján               ( központi támogatás mértéke:100%)</t>
  </si>
  <si>
    <t>16.</t>
  </si>
  <si>
    <t>Köztemetés Szt.48 &amp; alapján</t>
  </si>
  <si>
    <t>17.</t>
  </si>
  <si>
    <t>Közgyógyellátás Szt.49 &amp; alapján</t>
  </si>
  <si>
    <t>18.</t>
  </si>
  <si>
    <t xml:space="preserve">Étkeztetés (Szociális étkezők normatíva igénylés: 25 fő x170 adag x 298 Ft) </t>
  </si>
  <si>
    <t>19.</t>
  </si>
  <si>
    <t xml:space="preserve">Étkeztetés  (Igénylés 42 fő x 68.000 Ft)                                                                     (Óvoda gyermek étkeztetés 50 % = 21 fő x 170 nap x 161Ft +100% =29 x 170 nap x 322 Ft) </t>
  </si>
  <si>
    <t>Önkormányzat által folyósított ellátások és egyéb pénzbeli juttatások összesen:</t>
  </si>
  <si>
    <t>Ápolási díjhoz kapcsolódó TB járulék( Normatív)</t>
  </si>
  <si>
    <t>Ápolási díjhoz kapcsolódó TB járulék( Helyi megállapítású)</t>
  </si>
  <si>
    <t>Önkormányzat által folyósított ellátások mindösszesen TB járulékkal:</t>
  </si>
  <si>
    <t>Kimutatás a 2011. június 30-án nyilvántartott adóhátralékokról</t>
  </si>
  <si>
    <t>2011.06.30 hátralékok összesen</t>
  </si>
  <si>
    <t>Nem esedékes hátralékok</t>
  </si>
  <si>
    <t>Eltérés az értékvesztési táblától</t>
  </si>
  <si>
    <t>Esedékes hátralékok</t>
  </si>
  <si>
    <t>Esedékes hátralékból</t>
  </si>
  <si>
    <t xml:space="preserve">Előző évi </t>
  </si>
  <si>
    <t>Tárgyévi</t>
  </si>
  <si>
    <t>Építményadó</t>
  </si>
  <si>
    <t>Telekadó</t>
  </si>
  <si>
    <t>Magánszemélyek kommunális adója</t>
  </si>
  <si>
    <t>Idegenforgalmi adó</t>
  </si>
  <si>
    <t>Helyi iparűzési adó</t>
  </si>
  <si>
    <t>Pótlékok</t>
  </si>
  <si>
    <t>Birságok</t>
  </si>
  <si>
    <t>Egyéb bevételek</t>
  </si>
  <si>
    <t>I. Részösszesen</t>
  </si>
  <si>
    <t>Talajterhelési díj</t>
  </si>
  <si>
    <t>Államigazgatási illeték</t>
  </si>
  <si>
    <t>II. Részösszesen</t>
  </si>
  <si>
    <t>Összesen (I+II)</t>
  </si>
  <si>
    <t>Gépjármű adó</t>
  </si>
  <si>
    <t>Mindösszesen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</si>
</sst>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_-* #,##0.0\ _F_t_-;\-* #,##0.0\ _F_t_-;_-* &quot;-&quot;??\ _F_t_-;_-@_-"/>
    <numFmt numFmtId="167" formatCode="_-* #,##0\ _F_t_-;\-* #,##0\ _F_t_-;_-* &quot;-&quot;??\ _F_t_-;_-@_-"/>
    <numFmt numFmtId="168" formatCode="_-* #,##0.000\ _F_t_-;\-* #,##0.000\ _F_t_-;_-* &quot;-&quot;??\ _F_t_-;_-@_-"/>
    <numFmt numFmtId="169" formatCode="_-* #,##0.0000\ _F_t_-;\-* #,##0.0000\ _F_t_-;_-* &quot;-&quot;??\ _F_t_-;_-@_-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#,##0_ ;\-#,##0\ 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33" borderId="0" xfId="0" applyFill="1" applyAlignment="1">
      <alignment/>
    </xf>
    <xf numFmtId="167" fontId="0" fillId="0" borderId="0" xfId="4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2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7" fontId="0" fillId="0" borderId="13" xfId="40" applyNumberFormat="1" applyBorder="1" applyAlignment="1">
      <alignment/>
    </xf>
    <xf numFmtId="167" fontId="0" fillId="0" borderId="13" xfId="40" applyNumberFormat="1" applyFont="1" applyFill="1" applyBorder="1" applyAlignment="1">
      <alignment/>
    </xf>
    <xf numFmtId="167" fontId="2" fillId="0" borderId="13" xfId="40" applyNumberFormat="1" applyFont="1" applyFill="1" applyBorder="1" applyAlignment="1">
      <alignment/>
    </xf>
    <xf numFmtId="167" fontId="0" fillId="0" borderId="13" xfId="40" applyNumberFormat="1" applyFont="1" applyFill="1" applyBorder="1" applyAlignment="1">
      <alignment/>
    </xf>
    <xf numFmtId="167" fontId="2" fillId="0" borderId="13" xfId="40" applyNumberFormat="1" applyFont="1" applyBorder="1" applyAlignment="1">
      <alignment/>
    </xf>
    <xf numFmtId="170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 vertical="center" wrapText="1"/>
    </xf>
    <xf numFmtId="167" fontId="0" fillId="0" borderId="13" xfId="40" applyNumberFormat="1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167" fontId="2" fillId="34" borderId="13" xfId="40" applyNumberFormat="1" applyFont="1" applyFill="1" applyBorder="1" applyAlignment="1">
      <alignment/>
    </xf>
    <xf numFmtId="167" fontId="0" fillId="0" borderId="13" xfId="4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34" borderId="13" xfId="0" applyFont="1" applyFill="1" applyBorder="1" applyAlignment="1">
      <alignment horizontal="center"/>
    </xf>
    <xf numFmtId="167" fontId="2" fillId="34" borderId="13" xfId="4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167" fontId="0" fillId="36" borderId="13" xfId="40" applyNumberFormat="1" applyFill="1" applyBorder="1" applyAlignment="1">
      <alignment/>
    </xf>
    <xf numFmtId="0" fontId="0" fillId="0" borderId="13" xfId="0" applyFill="1" applyBorder="1" applyAlignment="1">
      <alignment vertical="center" wrapText="1"/>
    </xf>
    <xf numFmtId="3" fontId="0" fillId="0" borderId="13" xfId="0" applyNumberFormat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167" fontId="0" fillId="0" borderId="13" xfId="40" applyNumberFormat="1" applyFont="1" applyFill="1" applyBorder="1" applyAlignment="1">
      <alignment/>
    </xf>
    <xf numFmtId="0" fontId="4" fillId="36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167" fontId="0" fillId="0" borderId="13" xfId="40" applyNumberFormat="1" applyFill="1" applyBorder="1" applyAlignment="1">
      <alignment/>
    </xf>
    <xf numFmtId="167" fontId="2" fillId="36" borderId="13" xfId="40" applyNumberFormat="1" applyFont="1" applyFill="1" applyBorder="1" applyAlignment="1">
      <alignment/>
    </xf>
    <xf numFmtId="0" fontId="4" fillId="34" borderId="13" xfId="0" applyFont="1" applyFill="1" applyBorder="1" applyAlignment="1">
      <alignment horizontal="left" wrapText="1"/>
    </xf>
    <xf numFmtId="0" fontId="5" fillId="35" borderId="13" xfId="0" applyFont="1" applyFill="1" applyBorder="1" applyAlignment="1">
      <alignment horizontal="left" vertical="center" wrapText="1"/>
    </xf>
    <xf numFmtId="167" fontId="5" fillId="35" borderId="13" xfId="40" applyNumberFormat="1" applyFont="1" applyFill="1" applyBorder="1" applyAlignment="1">
      <alignment/>
    </xf>
    <xf numFmtId="167" fontId="2" fillId="37" borderId="13" xfId="40" applyNumberFormat="1" applyFont="1" applyFill="1" applyBorder="1" applyAlignment="1">
      <alignment/>
    </xf>
    <xf numFmtId="170" fontId="0" fillId="37" borderId="13" xfId="0" applyNumberFormat="1" applyFill="1" applyBorder="1" applyAlignment="1">
      <alignment/>
    </xf>
    <xf numFmtId="170" fontId="25" fillId="38" borderId="13" xfId="0" applyNumberFormat="1" applyFont="1" applyFill="1" applyBorder="1" applyAlignment="1">
      <alignment/>
    </xf>
    <xf numFmtId="0" fontId="28" fillId="0" borderId="0" xfId="57" applyFont="1" applyBorder="1" applyAlignment="1">
      <alignment horizontal="center" vertical="center" wrapText="1"/>
      <protection/>
    </xf>
    <xf numFmtId="0" fontId="27" fillId="0" borderId="0" xfId="57" applyAlignment="1">
      <alignment vertical="center"/>
      <protection/>
    </xf>
    <xf numFmtId="0" fontId="29" fillId="35" borderId="13" xfId="57" applyFont="1" applyFill="1" applyBorder="1" applyAlignment="1">
      <alignment horizontal="center" vertical="center" wrapText="1"/>
      <protection/>
    </xf>
    <xf numFmtId="0" fontId="30" fillId="35" borderId="13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27" fillId="0" borderId="13" xfId="57" applyFont="1" applyFill="1" applyBorder="1" applyAlignment="1">
      <alignment horizontal="right" vertical="center"/>
      <protection/>
    </xf>
    <xf numFmtId="0" fontId="27" fillId="0" borderId="13" xfId="57" applyFill="1" applyBorder="1" applyAlignment="1">
      <alignment vertical="center"/>
      <protection/>
    </xf>
    <xf numFmtId="0" fontId="27" fillId="0" borderId="13" xfId="57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vertical="center" wrapText="1"/>
      <protection/>
    </xf>
    <xf numFmtId="3" fontId="31" fillId="0" borderId="13" xfId="42" applyNumberFormat="1" applyFont="1" applyFill="1" applyBorder="1" applyAlignment="1">
      <alignment horizontal="right" vertical="center" wrapText="1"/>
    </xf>
    <xf numFmtId="170" fontId="31" fillId="0" borderId="13" xfId="42" applyNumberFormat="1" applyFont="1" applyFill="1" applyBorder="1" applyAlignment="1">
      <alignment horizontal="right" vertical="center"/>
    </xf>
    <xf numFmtId="0" fontId="27" fillId="36" borderId="0" xfId="57" applyFill="1" applyAlignment="1">
      <alignment vertical="center"/>
      <protection/>
    </xf>
    <xf numFmtId="0" fontId="32" fillId="0" borderId="13" xfId="57" applyFont="1" applyFill="1" applyBorder="1" applyAlignment="1">
      <alignment vertical="center"/>
      <protection/>
    </xf>
    <xf numFmtId="0" fontId="32" fillId="0" borderId="13" xfId="57" applyFont="1" applyFill="1" applyBorder="1" applyAlignment="1">
      <alignment horizontal="center" vertical="center"/>
      <protection/>
    </xf>
    <xf numFmtId="3" fontId="31" fillId="0" borderId="13" xfId="42" applyNumberFormat="1" applyFont="1" applyFill="1" applyBorder="1" applyAlignment="1">
      <alignment horizontal="right" vertical="center"/>
    </xf>
    <xf numFmtId="0" fontId="32" fillId="36" borderId="0" xfId="57" applyFont="1" applyFill="1" applyAlignment="1">
      <alignment vertical="center"/>
      <protection/>
    </xf>
    <xf numFmtId="0" fontId="30" fillId="0" borderId="13" xfId="57" applyFont="1" applyFill="1" applyBorder="1" applyAlignment="1">
      <alignment horizontal="right" vertical="center"/>
      <protection/>
    </xf>
    <xf numFmtId="0" fontId="30" fillId="0" borderId="13" xfId="57" applyFont="1" applyFill="1" applyBorder="1" applyAlignment="1">
      <alignment horizontal="center" vertical="center"/>
      <protection/>
    </xf>
    <xf numFmtId="3" fontId="31" fillId="0" borderId="13" xfId="57" applyNumberFormat="1" applyFont="1" applyFill="1" applyBorder="1" applyAlignment="1">
      <alignment horizontal="right" vertical="center" wrapText="1"/>
      <protection/>
    </xf>
    <xf numFmtId="0" fontId="30" fillId="0" borderId="0" xfId="57" applyFont="1" applyFill="1" applyAlignment="1">
      <alignment vertical="center"/>
      <protection/>
    </xf>
    <xf numFmtId="0" fontId="30" fillId="0" borderId="13" xfId="57" applyFont="1" applyFill="1" applyBorder="1" applyAlignment="1">
      <alignment vertical="center"/>
      <protection/>
    </xf>
    <xf numFmtId="0" fontId="33" fillId="0" borderId="13" xfId="57" applyFont="1" applyFill="1" applyBorder="1" applyAlignment="1">
      <alignment vertical="center"/>
      <protection/>
    </xf>
    <xf numFmtId="0" fontId="33" fillId="0" borderId="13" xfId="57" applyFont="1" applyFill="1" applyBorder="1" applyAlignment="1">
      <alignment horizontal="center" vertical="center"/>
      <protection/>
    </xf>
    <xf numFmtId="0" fontId="33" fillId="36" borderId="0" xfId="57" applyFont="1" applyFill="1" applyAlignment="1">
      <alignment vertical="center"/>
      <protection/>
    </xf>
    <xf numFmtId="0" fontId="29" fillId="39" borderId="13" xfId="57" applyFont="1" applyFill="1" applyBorder="1" applyAlignment="1">
      <alignment horizontal="left" vertical="center" wrapText="1"/>
      <protection/>
    </xf>
    <xf numFmtId="3" fontId="29" fillId="39" borderId="13" xfId="57" applyNumberFormat="1" applyFont="1" applyFill="1" applyBorder="1" applyAlignment="1">
      <alignment horizontal="right" vertical="center" wrapText="1"/>
      <protection/>
    </xf>
    <xf numFmtId="170" fontId="29" fillId="13" borderId="13" xfId="42" applyNumberFormat="1" applyFont="1" applyFill="1" applyBorder="1" applyAlignment="1">
      <alignment horizontal="right" vertical="center"/>
    </xf>
    <xf numFmtId="0" fontId="29" fillId="39" borderId="0" xfId="57" applyFont="1" applyFill="1" applyAlignment="1">
      <alignment horizontal="left" vertical="center"/>
      <protection/>
    </xf>
    <xf numFmtId="0" fontId="27" fillId="0" borderId="13" xfId="57" applyFont="1" applyBorder="1" applyAlignment="1">
      <alignment horizontal="left" vertical="center"/>
      <protection/>
    </xf>
    <xf numFmtId="0" fontId="27" fillId="39" borderId="0" xfId="57" applyFill="1" applyAlignment="1">
      <alignment vertical="center"/>
      <protection/>
    </xf>
    <xf numFmtId="0" fontId="25" fillId="0" borderId="12" xfId="0" applyFont="1" applyBorder="1" applyAlignment="1">
      <alignment horizontal="center" vertic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4" fillId="36" borderId="10" xfId="0" applyFont="1" applyFill="1" applyBorder="1" applyAlignment="1">
      <alignment horizontal="left" vertical="center"/>
    </xf>
    <xf numFmtId="3" fontId="4" fillId="36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40" borderId="10" xfId="0" applyFont="1" applyFill="1" applyBorder="1" applyAlignment="1">
      <alignment horizontal="left" vertical="center"/>
    </xf>
    <xf numFmtId="3" fontId="2" fillId="40" borderId="11" xfId="0" applyNumberFormat="1" applyFont="1" applyFill="1" applyBorder="1" applyAlignment="1">
      <alignment horizontal="right" vertical="center"/>
    </xf>
    <xf numFmtId="0" fontId="2" fillId="41" borderId="18" xfId="0" applyFont="1" applyFill="1" applyBorder="1" applyAlignment="1">
      <alignment horizontal="left" vertical="center"/>
    </xf>
    <xf numFmtId="3" fontId="2" fillId="41" borderId="19" xfId="0" applyNumberFormat="1" applyFont="1" applyFill="1" applyBorder="1" applyAlignment="1">
      <alignment horizontal="right" vertical="center"/>
    </xf>
    <xf numFmtId="3" fontId="2" fillId="41" borderId="20" xfId="0" applyNumberFormat="1" applyFont="1" applyFill="1" applyBorder="1" applyAlignment="1">
      <alignment horizontal="right" vertical="center"/>
    </xf>
    <xf numFmtId="14" fontId="0" fillId="0" borderId="0" xfId="0" applyNumberFormat="1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Rend.mód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rs%20&#233;s%20szocpol%20f&#252;ggel&#233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D&#211;%202011.I.f&#233;l&#233;v\AD&#211;H&#193;TRAL&#201;K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mell társ és szocp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3">
      <selection activeCell="D22" sqref="D22"/>
    </sheetView>
  </sheetViews>
  <sheetFormatPr defaultColWidth="9.140625" defaultRowHeight="12.75"/>
  <cols>
    <col min="1" max="1" width="34.28125" style="0" customWidth="1"/>
    <col min="2" max="2" width="18.7109375" style="0" customWidth="1"/>
    <col min="3" max="4" width="15.7109375" style="0" customWidth="1"/>
    <col min="5" max="7" width="11.140625" style="0" customWidth="1"/>
  </cols>
  <sheetData>
    <row r="1" spans="1:7" ht="42.75" customHeight="1">
      <c r="A1" s="92" t="s">
        <v>110</v>
      </c>
      <c r="B1" s="92"/>
      <c r="C1" s="92"/>
      <c r="D1" s="92"/>
      <c r="E1" s="92"/>
      <c r="F1" s="92"/>
      <c r="G1" s="92"/>
    </row>
    <row r="2" spans="1:7" ht="20.25" customHeight="1">
      <c r="A2" s="93"/>
      <c r="B2" s="94" t="s">
        <v>111</v>
      </c>
      <c r="C2" s="94" t="s">
        <v>112</v>
      </c>
      <c r="D2" s="94" t="s">
        <v>113</v>
      </c>
      <c r="E2" s="94" t="s">
        <v>114</v>
      </c>
      <c r="F2" s="95" t="s">
        <v>115</v>
      </c>
      <c r="G2" s="96"/>
    </row>
    <row r="3" spans="1:7" ht="27.75" customHeight="1">
      <c r="A3" s="97"/>
      <c r="B3" s="98"/>
      <c r="C3" s="98"/>
      <c r="D3" s="98"/>
      <c r="E3" s="98"/>
      <c r="F3" s="99" t="s">
        <v>116</v>
      </c>
      <c r="G3" s="100" t="s">
        <v>117</v>
      </c>
    </row>
    <row r="4" spans="1:7" ht="20.25" customHeight="1">
      <c r="A4" s="101" t="s">
        <v>118</v>
      </c>
      <c r="B4" s="102">
        <v>3574620</v>
      </c>
      <c r="C4" s="102">
        <v>-2191785</v>
      </c>
      <c r="D4" s="102"/>
      <c r="E4" s="102">
        <f>B4+C4+D4</f>
        <v>1382835</v>
      </c>
      <c r="F4" s="102">
        <v>804269</v>
      </c>
      <c r="G4" s="103">
        <f>E4-F4</f>
        <v>578566</v>
      </c>
    </row>
    <row r="5" spans="1:7" ht="20.25" customHeight="1">
      <c r="A5" s="101" t="s">
        <v>119</v>
      </c>
      <c r="B5" s="102">
        <v>378851</v>
      </c>
      <c r="C5" s="102">
        <v>-265223</v>
      </c>
      <c r="D5" s="102"/>
      <c r="E5" s="102">
        <f aca="true" t="shared" si="0" ref="E5:E14">B5+C5+D5</f>
        <v>113628</v>
      </c>
      <c r="F5" s="102">
        <v>25569</v>
      </c>
      <c r="G5" s="103">
        <f aca="true" t="shared" si="1" ref="G5:G14">E5-F5</f>
        <v>88059</v>
      </c>
    </row>
    <row r="6" spans="1:7" ht="20.25" customHeight="1">
      <c r="A6" s="101" t="s">
        <v>120</v>
      </c>
      <c r="B6" s="102">
        <v>525047</v>
      </c>
      <c r="C6" s="102">
        <v>0</v>
      </c>
      <c r="D6" s="102"/>
      <c r="E6" s="102">
        <f t="shared" si="0"/>
        <v>525047</v>
      </c>
      <c r="F6" s="102">
        <v>525047</v>
      </c>
      <c r="G6" s="103">
        <f t="shared" si="1"/>
        <v>0</v>
      </c>
    </row>
    <row r="7" spans="1:7" ht="20.25" customHeight="1">
      <c r="A7" s="101" t="s">
        <v>121</v>
      </c>
      <c r="B7" s="102">
        <v>87350</v>
      </c>
      <c r="C7" s="102"/>
      <c r="D7" s="102"/>
      <c r="E7" s="102">
        <f t="shared" si="0"/>
        <v>87350</v>
      </c>
      <c r="F7" s="102">
        <v>87350</v>
      </c>
      <c r="G7" s="103">
        <f t="shared" si="1"/>
        <v>0</v>
      </c>
    </row>
    <row r="8" spans="1:7" ht="20.25" customHeight="1">
      <c r="A8" s="101" t="s">
        <v>122</v>
      </c>
      <c r="B8" s="102">
        <v>39957613</v>
      </c>
      <c r="C8" s="102">
        <v>-36138784</v>
      </c>
      <c r="D8" s="102"/>
      <c r="E8" s="102">
        <f t="shared" si="0"/>
        <v>3818829</v>
      </c>
      <c r="F8" s="102">
        <v>2642966</v>
      </c>
      <c r="G8" s="103">
        <f t="shared" si="1"/>
        <v>1175863</v>
      </c>
    </row>
    <row r="9" spans="1:7" ht="20.25" customHeight="1">
      <c r="A9" s="101" t="s">
        <v>123</v>
      </c>
      <c r="B9" s="102">
        <v>2487675</v>
      </c>
      <c r="C9" s="102"/>
      <c r="D9" s="102"/>
      <c r="E9" s="102">
        <f t="shared" si="0"/>
        <v>2487675</v>
      </c>
      <c r="F9" s="102">
        <v>1819132</v>
      </c>
      <c r="G9" s="103">
        <f t="shared" si="1"/>
        <v>668543</v>
      </c>
    </row>
    <row r="10" spans="1:7" ht="20.25" customHeight="1">
      <c r="A10" s="101" t="s">
        <v>124</v>
      </c>
      <c r="B10" s="102">
        <v>7360</v>
      </c>
      <c r="C10" s="102">
        <v>-7360</v>
      </c>
      <c r="D10" s="102"/>
      <c r="E10" s="102">
        <f t="shared" si="0"/>
        <v>0</v>
      </c>
      <c r="F10" s="102"/>
      <c r="G10" s="103">
        <f t="shared" si="1"/>
        <v>0</v>
      </c>
    </row>
    <row r="11" spans="1:7" ht="20.25" customHeight="1">
      <c r="A11" s="101" t="s">
        <v>125</v>
      </c>
      <c r="B11" s="102">
        <v>343412</v>
      </c>
      <c r="C11" s="102"/>
      <c r="D11" s="102"/>
      <c r="E11" s="102">
        <f t="shared" si="0"/>
        <v>343412</v>
      </c>
      <c r="F11" s="102">
        <v>337990</v>
      </c>
      <c r="G11" s="103">
        <f t="shared" si="1"/>
        <v>5422</v>
      </c>
    </row>
    <row r="12" spans="1:7" s="106" customFormat="1" ht="20.25" customHeight="1">
      <c r="A12" s="104" t="s">
        <v>126</v>
      </c>
      <c r="B12" s="105">
        <f>SUM(B4:B11)</f>
        <v>47361928</v>
      </c>
      <c r="C12" s="105">
        <f>SUM(C4:C11)</f>
        <v>-38603152</v>
      </c>
      <c r="D12" s="105">
        <f>SUM(D4:D11)</f>
        <v>0</v>
      </c>
      <c r="E12" s="105">
        <f>SUM(E4:E11)</f>
        <v>8758776</v>
      </c>
      <c r="F12" s="105">
        <f>SUM(F4:F11)</f>
        <v>6242323</v>
      </c>
      <c r="G12" s="105">
        <f>SUM(G4:G11)</f>
        <v>2516453</v>
      </c>
    </row>
    <row r="13" spans="1:7" ht="20.25" customHeight="1">
      <c r="A13" s="101" t="s">
        <v>127</v>
      </c>
      <c r="B13" s="102">
        <v>1214337</v>
      </c>
      <c r="C13" s="102">
        <v>0</v>
      </c>
      <c r="D13" s="102">
        <v>0</v>
      </c>
      <c r="E13" s="102">
        <f t="shared" si="0"/>
        <v>1214337</v>
      </c>
      <c r="F13" s="102">
        <v>856103</v>
      </c>
      <c r="G13" s="103">
        <f t="shared" si="1"/>
        <v>358234</v>
      </c>
    </row>
    <row r="14" spans="1:7" ht="20.25" customHeight="1">
      <c r="A14" s="101" t="s">
        <v>128</v>
      </c>
      <c r="B14" s="102">
        <v>2200</v>
      </c>
      <c r="C14" s="102">
        <v>0</v>
      </c>
      <c r="D14" s="102">
        <v>0</v>
      </c>
      <c r="E14" s="102">
        <f t="shared" si="0"/>
        <v>2200</v>
      </c>
      <c r="F14" s="102">
        <v>2200</v>
      </c>
      <c r="G14" s="103">
        <f t="shared" si="1"/>
        <v>0</v>
      </c>
    </row>
    <row r="15" spans="1:8" ht="20.25" customHeight="1">
      <c r="A15" s="104" t="s">
        <v>129</v>
      </c>
      <c r="B15" s="105">
        <f aca="true" t="shared" si="2" ref="B15:G15">SUM(B13:B14)</f>
        <v>1216537</v>
      </c>
      <c r="C15" s="105">
        <f t="shared" si="2"/>
        <v>0</v>
      </c>
      <c r="D15" s="105">
        <f t="shared" si="2"/>
        <v>0</v>
      </c>
      <c r="E15" s="105">
        <f t="shared" si="2"/>
        <v>1216537</v>
      </c>
      <c r="F15" s="105">
        <f t="shared" si="2"/>
        <v>858303</v>
      </c>
      <c r="G15" s="105">
        <f t="shared" si="2"/>
        <v>358234</v>
      </c>
      <c r="H15" s="105"/>
    </row>
    <row r="16" spans="1:7" ht="20.25" customHeight="1">
      <c r="A16" s="107" t="s">
        <v>130</v>
      </c>
      <c r="B16" s="108">
        <f aca="true" t="shared" si="3" ref="B16:G16">B12+B15</f>
        <v>48578465</v>
      </c>
      <c r="C16" s="108">
        <f t="shared" si="3"/>
        <v>-38603152</v>
      </c>
      <c r="D16" s="108">
        <f t="shared" si="3"/>
        <v>0</v>
      </c>
      <c r="E16" s="108">
        <f t="shared" si="3"/>
        <v>9975313</v>
      </c>
      <c r="F16" s="108">
        <f t="shared" si="3"/>
        <v>7100626</v>
      </c>
      <c r="G16" s="108">
        <f t="shared" si="3"/>
        <v>2874687</v>
      </c>
    </row>
    <row r="17" spans="1:7" ht="20.25" customHeight="1">
      <c r="A17" s="101" t="s">
        <v>131</v>
      </c>
      <c r="B17" s="102">
        <v>12426415</v>
      </c>
      <c r="C17" s="102">
        <v>-7242976</v>
      </c>
      <c r="D17" s="102"/>
      <c r="E17" s="102">
        <f>B17+C17+D17</f>
        <v>5183439</v>
      </c>
      <c r="F17" s="102">
        <v>3830493</v>
      </c>
      <c r="G17" s="103">
        <f>E17-F17</f>
        <v>1352946</v>
      </c>
    </row>
    <row r="18" spans="1:7" ht="20.25" customHeight="1">
      <c r="A18" s="109" t="s">
        <v>132</v>
      </c>
      <c r="B18" s="110">
        <f aca="true" t="shared" si="4" ref="B18:G18">B16+B17</f>
        <v>61004880</v>
      </c>
      <c r="C18" s="110">
        <f t="shared" si="4"/>
        <v>-45846128</v>
      </c>
      <c r="D18" s="110">
        <f t="shared" si="4"/>
        <v>0</v>
      </c>
      <c r="E18" s="110">
        <f t="shared" si="4"/>
        <v>15158752</v>
      </c>
      <c r="F18" s="110">
        <f t="shared" si="4"/>
        <v>10931119</v>
      </c>
      <c r="G18" s="111">
        <f t="shared" si="4"/>
        <v>4227633</v>
      </c>
    </row>
    <row r="21" ht="12.75">
      <c r="A21" s="112"/>
    </row>
    <row r="22" spans="2:6" ht="12.75">
      <c r="B22" s="15"/>
      <c r="C22" s="15"/>
      <c r="D22" s="15"/>
      <c r="E22" s="17"/>
      <c r="F22" s="17"/>
    </row>
    <row r="23" spans="5:6" ht="12.75">
      <c r="E23" s="17"/>
      <c r="F23" s="17"/>
    </row>
    <row r="25" spans="2:6" ht="12.75">
      <c r="B25" s="16"/>
      <c r="C25" s="15"/>
      <c r="D25" s="15"/>
      <c r="E25" s="17"/>
      <c r="F25" s="17"/>
    </row>
    <row r="26" spans="5:6" ht="12.75">
      <c r="E26" s="17"/>
      <c r="F26" s="17"/>
    </row>
    <row r="28" spans="2:6" ht="12.75">
      <c r="B28" s="16"/>
      <c r="E28" s="17"/>
      <c r="F28" s="17"/>
    </row>
    <row r="29" spans="5:6" ht="12.75">
      <c r="E29" s="17"/>
      <c r="F29" s="17"/>
    </row>
  </sheetData>
  <sheetProtection/>
  <mergeCells count="13">
    <mergeCell ref="E22:F22"/>
    <mergeCell ref="E23:F23"/>
    <mergeCell ref="E25:F25"/>
    <mergeCell ref="E26:F26"/>
    <mergeCell ref="E28:F28"/>
    <mergeCell ref="E29:F29"/>
    <mergeCell ref="A1:G1"/>
    <mergeCell ref="A2:A3"/>
    <mergeCell ref="B2:B3"/>
    <mergeCell ref="C2:C3"/>
    <mergeCell ref="D2:D3"/>
    <mergeCell ref="E2:E3"/>
    <mergeCell ref="F2:G2"/>
  </mergeCells>
  <printOptions horizontalCentered="1" verticalCentered="1"/>
  <pageMargins left="0.6692913385826772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&amp;R"A" függelék
adatok forintban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O59"/>
  <sheetViews>
    <sheetView view="pageBreakPreview" zoomScale="75" zoomScaleSheetLayoutView="75" zoomScalePageLayoutView="0" workbookViewId="0" topLeftCell="A1">
      <pane xSplit="2" ySplit="2" topLeftCell="G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45" sqref="N45"/>
    </sheetView>
  </sheetViews>
  <sheetFormatPr defaultColWidth="9.140625" defaultRowHeight="12.75"/>
  <cols>
    <col min="1" max="1" width="10.28125" style="0" hidden="1" customWidth="1"/>
    <col min="2" max="2" width="39.00390625" style="19" customWidth="1"/>
    <col min="3" max="4" width="16.28125" style="0" customWidth="1"/>
    <col min="5" max="5" width="16.140625" style="0" customWidth="1"/>
    <col min="6" max="6" width="17.421875" style="5" customWidth="1"/>
    <col min="7" max="8" width="18.00390625" style="0" customWidth="1"/>
    <col min="9" max="12" width="15.7109375" style="0" customWidth="1"/>
    <col min="13" max="13" width="15.140625" style="0" customWidth="1"/>
    <col min="14" max="14" width="16.421875" style="6" customWidth="1"/>
    <col min="15" max="15" width="15.57421875" style="0" customWidth="1"/>
  </cols>
  <sheetData>
    <row r="1" spans="2:14" ht="44.25" customHeight="1">
      <c r="B1" s="18" t="s">
        <v>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68.25" customHeight="1">
      <c r="A2" s="20" t="s">
        <v>0</v>
      </c>
      <c r="B2" s="20" t="s">
        <v>1</v>
      </c>
      <c r="C2" s="20" t="s">
        <v>41</v>
      </c>
      <c r="D2" s="20" t="s">
        <v>40</v>
      </c>
      <c r="E2" s="20" t="s">
        <v>23</v>
      </c>
      <c r="F2" s="20" t="s">
        <v>42</v>
      </c>
      <c r="G2" s="21" t="s">
        <v>34</v>
      </c>
      <c r="H2" s="21" t="s">
        <v>35</v>
      </c>
      <c r="I2" s="20" t="s">
        <v>17</v>
      </c>
      <c r="J2" s="20" t="s">
        <v>18</v>
      </c>
      <c r="K2" s="20" t="s">
        <v>19</v>
      </c>
      <c r="L2" s="20" t="s">
        <v>20</v>
      </c>
      <c r="M2" s="20" t="s">
        <v>21</v>
      </c>
      <c r="N2" s="20" t="s">
        <v>56</v>
      </c>
      <c r="O2" s="20" t="s">
        <v>57</v>
      </c>
    </row>
    <row r="3" spans="1:15" ht="21" customHeight="1">
      <c r="A3" s="22">
        <v>92321</v>
      </c>
      <c r="B3" s="23" t="s">
        <v>2</v>
      </c>
      <c r="C3" s="24">
        <v>29636080</v>
      </c>
      <c r="D3" s="24">
        <v>29636080</v>
      </c>
      <c r="E3" s="25"/>
      <c r="F3" s="26">
        <f>D3+E3</f>
        <v>29636080</v>
      </c>
      <c r="G3" s="24">
        <v>1481804</v>
      </c>
      <c r="H3" s="27">
        <v>2281978</v>
      </c>
      <c r="I3" s="24">
        <v>2607975</v>
      </c>
      <c r="J3" s="24">
        <v>2074526</v>
      </c>
      <c r="K3" s="24">
        <v>2400522</v>
      </c>
      <c r="L3" s="24">
        <v>2400522</v>
      </c>
      <c r="M3" s="24">
        <v>2252342</v>
      </c>
      <c r="N3" s="28">
        <f>SUM(G3:M3)</f>
        <v>15499669</v>
      </c>
      <c r="O3" s="29">
        <f>N3/F3</f>
        <v>0.5229999716561704</v>
      </c>
    </row>
    <row r="4" spans="1:15" ht="23.25" customHeight="1">
      <c r="A4" s="22">
        <v>92323</v>
      </c>
      <c r="B4" s="30" t="s">
        <v>47</v>
      </c>
      <c r="C4" s="24">
        <v>67022246</v>
      </c>
      <c r="D4" s="24">
        <v>67022246</v>
      </c>
      <c r="E4" s="31"/>
      <c r="F4" s="26">
        <f>D4+E4</f>
        <v>67022246</v>
      </c>
      <c r="G4" s="24">
        <v>3351112</v>
      </c>
      <c r="H4" s="24">
        <v>5160713</v>
      </c>
      <c r="I4" s="24">
        <v>5897958</v>
      </c>
      <c r="J4" s="24">
        <v>4691557</v>
      </c>
      <c r="K4" s="24">
        <v>5428802</v>
      </c>
      <c r="L4" s="24">
        <v>5428802</v>
      </c>
      <c r="M4" s="24">
        <v>5093691</v>
      </c>
      <c r="N4" s="28">
        <f>SUM(G4:M4)</f>
        <v>35052635</v>
      </c>
      <c r="O4" s="29">
        <f aca="true" t="shared" si="0" ref="O4:O45">N4/F4</f>
        <v>0.5230000051027833</v>
      </c>
    </row>
    <row r="5" spans="1:15" ht="18" customHeight="1">
      <c r="A5" s="32" t="s">
        <v>3</v>
      </c>
      <c r="B5" s="32"/>
      <c r="C5" s="33">
        <f>SUM(C3:C4)</f>
        <v>96658326</v>
      </c>
      <c r="D5" s="33">
        <f aca="true" t="shared" si="1" ref="D5:N5">SUM(D3:D4)</f>
        <v>96658326</v>
      </c>
      <c r="E5" s="33">
        <f t="shared" si="1"/>
        <v>0</v>
      </c>
      <c r="F5" s="33">
        <f t="shared" si="1"/>
        <v>96658326</v>
      </c>
      <c r="G5" s="33">
        <f t="shared" si="1"/>
        <v>4832916</v>
      </c>
      <c r="H5" s="33">
        <f t="shared" si="1"/>
        <v>7442691</v>
      </c>
      <c r="I5" s="33">
        <f t="shared" si="1"/>
        <v>8505933</v>
      </c>
      <c r="J5" s="33">
        <f>SUM(J3:J4)</f>
        <v>6766083</v>
      </c>
      <c r="K5" s="33">
        <f>SUM(K3:K4)</f>
        <v>7829324</v>
      </c>
      <c r="L5" s="33">
        <f>SUM(L3:L4)</f>
        <v>7829324</v>
      </c>
      <c r="M5" s="33">
        <f t="shared" si="1"/>
        <v>7346033</v>
      </c>
      <c r="N5" s="59">
        <f t="shared" si="1"/>
        <v>50552304</v>
      </c>
      <c r="O5" s="60">
        <f t="shared" si="0"/>
        <v>0.5229999948478313</v>
      </c>
    </row>
    <row r="6" spans="1:15" ht="12.75">
      <c r="A6" s="22">
        <v>94221</v>
      </c>
      <c r="B6" s="23" t="s">
        <v>4</v>
      </c>
      <c r="C6" s="34"/>
      <c r="D6" s="34"/>
      <c r="E6" s="34"/>
      <c r="F6" s="26">
        <f>E6+D6</f>
        <v>0</v>
      </c>
      <c r="G6" s="24"/>
      <c r="H6" s="24"/>
      <c r="I6" s="24"/>
      <c r="J6" s="24"/>
      <c r="K6" s="24"/>
      <c r="L6" s="24"/>
      <c r="M6" s="24"/>
      <c r="N6" s="28">
        <f>SUM(G6:M6)</f>
        <v>0</v>
      </c>
      <c r="O6" s="29"/>
    </row>
    <row r="7" spans="1:15" ht="30.75" customHeight="1">
      <c r="A7" s="22">
        <v>94221</v>
      </c>
      <c r="B7" s="35" t="s">
        <v>48</v>
      </c>
      <c r="C7" s="34">
        <v>8409553</v>
      </c>
      <c r="D7" s="34">
        <v>8409553</v>
      </c>
      <c r="E7" s="34"/>
      <c r="F7" s="26">
        <f>D7+E7</f>
        <v>8409553</v>
      </c>
      <c r="G7" s="24">
        <v>419566</v>
      </c>
      <c r="H7" s="24">
        <v>646132</v>
      </c>
      <c r="I7" s="24">
        <v>738436</v>
      </c>
      <c r="J7" s="24">
        <v>587393</v>
      </c>
      <c r="K7" s="24">
        <v>679698</v>
      </c>
      <c r="L7" s="24">
        <v>679698</v>
      </c>
      <c r="M7" s="24">
        <v>647272</v>
      </c>
      <c r="N7" s="28">
        <f>SUM(G7:M7)</f>
        <v>4398195</v>
      </c>
      <c r="O7" s="29">
        <f t="shared" si="0"/>
        <v>0.5229998550458033</v>
      </c>
    </row>
    <row r="8" spans="1:15" ht="31.5" customHeight="1">
      <c r="A8" s="22">
        <v>94222</v>
      </c>
      <c r="B8" s="30" t="s">
        <v>49</v>
      </c>
      <c r="C8" s="34">
        <v>44775841</v>
      </c>
      <c r="D8" s="34">
        <v>44775841</v>
      </c>
      <c r="E8" s="34"/>
      <c r="F8" s="26">
        <f>D8+E8</f>
        <v>44775841</v>
      </c>
      <c r="G8" s="24">
        <v>2239704</v>
      </c>
      <c r="H8" s="24">
        <v>3449143</v>
      </c>
      <c r="I8" s="24">
        <v>3941878</v>
      </c>
      <c r="J8" s="24">
        <v>3135584</v>
      </c>
      <c r="K8" s="24">
        <v>3628320</v>
      </c>
      <c r="L8" s="24">
        <v>3628320</v>
      </c>
      <c r="M8" s="24">
        <v>3394817</v>
      </c>
      <c r="N8" s="28">
        <f>SUM(G8:M8)</f>
        <v>23417766</v>
      </c>
      <c r="O8" s="29">
        <f t="shared" si="0"/>
        <v>0.5230000258398273</v>
      </c>
    </row>
    <row r="9" spans="1:15" s="11" customFormat="1" ht="12.75">
      <c r="A9" s="32" t="s">
        <v>50</v>
      </c>
      <c r="B9" s="32"/>
      <c r="C9" s="33">
        <f aca="true" t="shared" si="2" ref="C9:N9">SUM(C6:C8)</f>
        <v>53185394</v>
      </c>
      <c r="D9" s="33">
        <f t="shared" si="2"/>
        <v>53185394</v>
      </c>
      <c r="E9" s="33">
        <f t="shared" si="2"/>
        <v>0</v>
      </c>
      <c r="F9" s="33">
        <f t="shared" si="2"/>
        <v>53185394</v>
      </c>
      <c r="G9" s="33">
        <f t="shared" si="2"/>
        <v>2659270</v>
      </c>
      <c r="H9" s="33">
        <f t="shared" si="2"/>
        <v>4095275</v>
      </c>
      <c r="I9" s="33">
        <f t="shared" si="2"/>
        <v>4680314</v>
      </c>
      <c r="J9" s="33">
        <f t="shared" si="2"/>
        <v>3722977</v>
      </c>
      <c r="K9" s="33">
        <f t="shared" si="2"/>
        <v>4308018</v>
      </c>
      <c r="L9" s="33">
        <f t="shared" si="2"/>
        <v>4308018</v>
      </c>
      <c r="M9" s="33">
        <f t="shared" si="2"/>
        <v>4042089</v>
      </c>
      <c r="N9" s="33">
        <f t="shared" si="2"/>
        <v>27815961</v>
      </c>
      <c r="O9" s="60">
        <f t="shared" si="0"/>
        <v>0.5229999988342664</v>
      </c>
    </row>
    <row r="10" spans="1:15" ht="14.25" customHeight="1">
      <c r="A10" s="22"/>
      <c r="B10" s="23" t="s">
        <v>5</v>
      </c>
      <c r="C10" s="24"/>
      <c r="D10" s="24"/>
      <c r="E10" s="24"/>
      <c r="F10" s="26">
        <f>E10+D10</f>
        <v>0</v>
      </c>
      <c r="G10" s="24"/>
      <c r="H10" s="24"/>
      <c r="I10" s="24"/>
      <c r="J10" s="24"/>
      <c r="K10" s="24"/>
      <c r="L10" s="24"/>
      <c r="M10" s="24"/>
      <c r="N10" s="28">
        <f>SUM(G10:M10)</f>
        <v>0</v>
      </c>
      <c r="O10" s="29"/>
    </row>
    <row r="11" spans="1:15" ht="18" customHeight="1">
      <c r="A11" s="36">
        <v>94321</v>
      </c>
      <c r="B11" s="37" t="s">
        <v>6</v>
      </c>
      <c r="C11" s="24"/>
      <c r="D11" s="24"/>
      <c r="E11" s="24"/>
      <c r="F11" s="26">
        <f>E11+D11</f>
        <v>0</v>
      </c>
      <c r="G11" s="24"/>
      <c r="H11" s="24"/>
      <c r="I11" s="24"/>
      <c r="J11" s="24"/>
      <c r="K11" s="24"/>
      <c r="L11" s="24"/>
      <c r="M11" s="24"/>
      <c r="N11" s="28">
        <f>SUM(G11:M11)</f>
        <v>0</v>
      </c>
      <c r="O11" s="29"/>
    </row>
    <row r="12" spans="1:15" ht="27" customHeight="1">
      <c r="A12" s="36">
        <v>943211</v>
      </c>
      <c r="B12" s="35" t="s">
        <v>51</v>
      </c>
      <c r="C12" s="24">
        <v>115500</v>
      </c>
      <c r="D12" s="24">
        <v>115500</v>
      </c>
      <c r="E12" s="24"/>
      <c r="F12" s="26">
        <f>E12+D12</f>
        <v>115500</v>
      </c>
      <c r="G12" s="24">
        <v>5775</v>
      </c>
      <c r="H12" s="24">
        <v>8894</v>
      </c>
      <c r="I12" s="24">
        <v>10164</v>
      </c>
      <c r="J12" s="24">
        <v>8085</v>
      </c>
      <c r="K12" s="24">
        <v>9356</v>
      </c>
      <c r="L12" s="24">
        <v>9356</v>
      </c>
      <c r="M12" s="24">
        <v>8778</v>
      </c>
      <c r="N12" s="28">
        <f>SUM(G12:M12)</f>
        <v>60408</v>
      </c>
      <c r="O12" s="29">
        <f t="shared" si="0"/>
        <v>0.523012987012987</v>
      </c>
    </row>
    <row r="13" spans="1:15" s="11" customFormat="1" ht="12.75">
      <c r="A13" s="38" t="s">
        <v>7</v>
      </c>
      <c r="B13" s="38"/>
      <c r="C13" s="39">
        <f>SUM(C12:C12)</f>
        <v>115500</v>
      </c>
      <c r="D13" s="39">
        <f>SUM(D12:D12)</f>
        <v>115500</v>
      </c>
      <c r="E13" s="39">
        <f>SUM(E12:E12)</f>
        <v>0</v>
      </c>
      <c r="F13" s="39">
        <f>SUM(F12:F12)</f>
        <v>115500</v>
      </c>
      <c r="G13" s="39">
        <f>SUM(G12:G12)</f>
        <v>5775</v>
      </c>
      <c r="H13" s="39">
        <f>SUM(H12:H12)</f>
        <v>8894</v>
      </c>
      <c r="I13" s="39">
        <f>SUM(I12:I12)</f>
        <v>10164</v>
      </c>
      <c r="J13" s="39">
        <f>SUM(J12:J12)</f>
        <v>8085</v>
      </c>
      <c r="K13" s="39">
        <f>SUM(K12:K12)</f>
        <v>9356</v>
      </c>
      <c r="L13" s="39">
        <f>SUM(L12:L12)</f>
        <v>9356</v>
      </c>
      <c r="M13" s="39">
        <f>SUM(M12:M12)</f>
        <v>8778</v>
      </c>
      <c r="N13" s="39">
        <f>SUM(N12:N12)</f>
        <v>60408</v>
      </c>
      <c r="O13" s="60">
        <f t="shared" si="0"/>
        <v>0.523012987012987</v>
      </c>
    </row>
    <row r="14" spans="1:15" ht="18.75" customHeight="1">
      <c r="A14" s="36">
        <v>94322</v>
      </c>
      <c r="B14" s="37" t="s">
        <v>8</v>
      </c>
      <c r="C14" s="24"/>
      <c r="D14" s="24"/>
      <c r="E14" s="24"/>
      <c r="F14" s="26">
        <f>E14+D14</f>
        <v>0</v>
      </c>
      <c r="G14" s="24"/>
      <c r="H14" s="24"/>
      <c r="I14" s="24"/>
      <c r="J14" s="24"/>
      <c r="K14" s="24"/>
      <c r="L14" s="24"/>
      <c r="M14" s="24"/>
      <c r="N14" s="28">
        <f>SUM(G14:M14)</f>
        <v>0</v>
      </c>
      <c r="O14" s="29"/>
    </row>
    <row r="15" spans="1:15" ht="18.75" customHeight="1">
      <c r="A15" s="22"/>
      <c r="B15" s="40" t="s">
        <v>36</v>
      </c>
      <c r="C15" s="24">
        <v>1094396</v>
      </c>
      <c r="D15" s="24">
        <v>1094396</v>
      </c>
      <c r="E15" s="24"/>
      <c r="F15" s="26">
        <f>E15+D15</f>
        <v>1094396</v>
      </c>
      <c r="G15" s="24"/>
      <c r="H15" s="24">
        <v>1094396</v>
      </c>
      <c r="I15" s="24"/>
      <c r="J15" s="24"/>
      <c r="K15" s="24"/>
      <c r="L15" s="24"/>
      <c r="M15" s="24"/>
      <c r="N15" s="28">
        <f>SUM(G15:M15)</f>
        <v>1094396</v>
      </c>
      <c r="O15" s="29">
        <f t="shared" si="0"/>
        <v>1</v>
      </c>
    </row>
    <row r="16" spans="1:15" ht="18.75" customHeight="1">
      <c r="A16" s="22"/>
      <c r="B16" s="41" t="s">
        <v>9</v>
      </c>
      <c r="C16" s="24"/>
      <c r="D16" s="24"/>
      <c r="E16" s="24"/>
      <c r="F16" s="26">
        <f>E16+D16</f>
        <v>0</v>
      </c>
      <c r="G16" s="24"/>
      <c r="H16" s="24"/>
      <c r="I16" s="24"/>
      <c r="J16" s="24"/>
      <c r="K16" s="24"/>
      <c r="L16" s="24"/>
      <c r="M16" s="24"/>
      <c r="N16" s="28">
        <f>SUM(G16:M16)</f>
        <v>0</v>
      </c>
      <c r="O16" s="29"/>
    </row>
    <row r="17" spans="1:15" s="13" customFormat="1" ht="15.75" customHeight="1">
      <c r="A17" s="42"/>
      <c r="B17" s="43" t="s">
        <v>10</v>
      </c>
      <c r="C17" s="44">
        <f aca="true" t="shared" si="3" ref="C17:I17">SUM(C15:C16)</f>
        <v>1094396</v>
      </c>
      <c r="D17" s="44">
        <f t="shared" si="3"/>
        <v>1094396</v>
      </c>
      <c r="E17" s="44">
        <f t="shared" si="3"/>
        <v>0</v>
      </c>
      <c r="F17" s="44">
        <f t="shared" si="3"/>
        <v>1094396</v>
      </c>
      <c r="G17" s="44">
        <f t="shared" si="3"/>
        <v>0</v>
      </c>
      <c r="H17" s="44">
        <f t="shared" si="3"/>
        <v>1094396</v>
      </c>
      <c r="I17" s="44">
        <f t="shared" si="3"/>
        <v>0</v>
      </c>
      <c r="J17" s="44">
        <f>SUM(J15:J16)</f>
        <v>0</v>
      </c>
      <c r="K17" s="44">
        <f>SUM(K15:K16)</f>
        <v>0</v>
      </c>
      <c r="L17" s="44">
        <f>SUM(L15:L16)</f>
        <v>0</v>
      </c>
      <c r="M17" s="44">
        <f>SUM(M15:M16)</f>
        <v>0</v>
      </c>
      <c r="N17" s="44">
        <f>SUM(N15:N16)</f>
        <v>1094396</v>
      </c>
      <c r="O17" s="60">
        <f t="shared" si="0"/>
        <v>1</v>
      </c>
    </row>
    <row r="18" spans="1:15" ht="18" customHeight="1">
      <c r="A18" s="22"/>
      <c r="B18" s="41" t="s">
        <v>30</v>
      </c>
      <c r="C18" s="24">
        <v>2592000</v>
      </c>
      <c r="D18" s="24">
        <v>2592000</v>
      </c>
      <c r="E18" s="24"/>
      <c r="F18" s="26">
        <f>E18+D18</f>
        <v>2592000</v>
      </c>
      <c r="G18" s="24"/>
      <c r="H18" s="24">
        <v>194760</v>
      </c>
      <c r="I18" s="24">
        <v>214830</v>
      </c>
      <c r="J18" s="24">
        <v>240570</v>
      </c>
      <c r="K18" s="24">
        <v>205110</v>
      </c>
      <c r="L18" s="24">
        <v>244260</v>
      </c>
      <c r="M18" s="24">
        <v>242280</v>
      </c>
      <c r="N18" s="28">
        <f aca="true" t="shared" si="4" ref="N18:N24">SUM(G18:M18)</f>
        <v>1341810</v>
      </c>
      <c r="O18" s="29">
        <f t="shared" si="0"/>
        <v>0.5176736111111111</v>
      </c>
    </row>
    <row r="19" spans="1:15" ht="15.75" customHeight="1">
      <c r="A19" s="22"/>
      <c r="B19" s="41" t="s">
        <v>24</v>
      </c>
      <c r="C19" s="24">
        <v>3340800</v>
      </c>
      <c r="D19" s="24">
        <v>3340800</v>
      </c>
      <c r="E19" s="24"/>
      <c r="F19" s="26">
        <f aca="true" t="shared" si="5" ref="F19:F24">E19+D19</f>
        <v>3340800</v>
      </c>
      <c r="G19" s="24"/>
      <c r="H19" s="24">
        <v>259481</v>
      </c>
      <c r="I19" s="24">
        <v>259481</v>
      </c>
      <c r="J19" s="24">
        <v>293387</v>
      </c>
      <c r="K19" s="24">
        <v>260831</v>
      </c>
      <c r="L19" s="24">
        <v>359821</v>
      </c>
      <c r="M19" s="24">
        <v>326219</v>
      </c>
      <c r="N19" s="28">
        <f t="shared" si="4"/>
        <v>1759220</v>
      </c>
      <c r="O19" s="29">
        <f t="shared" si="0"/>
        <v>0.5265864463601533</v>
      </c>
    </row>
    <row r="20" spans="1:15" ht="21" customHeight="1">
      <c r="A20" s="22"/>
      <c r="B20" s="45" t="s">
        <v>31</v>
      </c>
      <c r="C20" s="24">
        <v>4293750</v>
      </c>
      <c r="D20" s="24">
        <v>4293750</v>
      </c>
      <c r="E20" s="24"/>
      <c r="F20" s="26">
        <f t="shared" si="5"/>
        <v>4293750</v>
      </c>
      <c r="G20" s="24"/>
      <c r="H20" s="24">
        <v>342212</v>
      </c>
      <c r="I20" s="24">
        <v>390847</v>
      </c>
      <c r="J20" s="24">
        <v>358418</v>
      </c>
      <c r="K20" s="24">
        <v>384222</v>
      </c>
      <c r="L20" s="24">
        <v>412291</v>
      </c>
      <c r="M20" s="24">
        <v>440549</v>
      </c>
      <c r="N20" s="28">
        <f t="shared" si="4"/>
        <v>2328539</v>
      </c>
      <c r="O20" s="29">
        <f t="shared" si="0"/>
        <v>0.5423089374090247</v>
      </c>
    </row>
    <row r="21" spans="1:15" ht="20.25" customHeight="1">
      <c r="A21" s="22"/>
      <c r="B21" s="45" t="s">
        <v>32</v>
      </c>
      <c r="C21" s="24">
        <v>1092600</v>
      </c>
      <c r="D21" s="24">
        <v>1092600</v>
      </c>
      <c r="E21" s="24"/>
      <c r="F21" s="26">
        <f t="shared" si="5"/>
        <v>1092600</v>
      </c>
      <c r="G21" s="24"/>
      <c r="H21" s="24">
        <v>91058</v>
      </c>
      <c r="I21" s="24">
        <v>91058</v>
      </c>
      <c r="J21" s="24">
        <v>91058</v>
      </c>
      <c r="K21" s="24">
        <v>91058</v>
      </c>
      <c r="L21" s="24">
        <v>91058</v>
      </c>
      <c r="M21" s="24">
        <v>91058</v>
      </c>
      <c r="N21" s="28">
        <f t="shared" si="4"/>
        <v>546348</v>
      </c>
      <c r="O21" s="29">
        <f t="shared" si="0"/>
        <v>0.5000439319055464</v>
      </c>
    </row>
    <row r="22" spans="1:15" ht="19.5" customHeight="1">
      <c r="A22" s="22"/>
      <c r="B22" s="45" t="s">
        <v>33</v>
      </c>
      <c r="C22" s="24">
        <v>8739640</v>
      </c>
      <c r="D22" s="24">
        <v>8739640</v>
      </c>
      <c r="E22" s="24"/>
      <c r="F22" s="26">
        <f t="shared" si="5"/>
        <v>8739640</v>
      </c>
      <c r="G22" s="24"/>
      <c r="H22" s="24">
        <v>0</v>
      </c>
      <c r="I22" s="24">
        <v>722840</v>
      </c>
      <c r="J22" s="24">
        <v>661200</v>
      </c>
      <c r="K22" s="24">
        <v>629280</v>
      </c>
      <c r="L22" s="24">
        <v>603440</v>
      </c>
      <c r="M22" s="24">
        <v>465880</v>
      </c>
      <c r="N22" s="28">
        <f t="shared" si="4"/>
        <v>3082640</v>
      </c>
      <c r="O22" s="29">
        <f t="shared" si="0"/>
        <v>0.3527193339771432</v>
      </c>
    </row>
    <row r="23" spans="1:15" ht="25.5" customHeight="1">
      <c r="A23" s="22"/>
      <c r="B23" s="30" t="s">
        <v>52</v>
      </c>
      <c r="C23" s="24">
        <v>540360</v>
      </c>
      <c r="D23" s="24">
        <v>540360</v>
      </c>
      <c r="E23" s="46"/>
      <c r="F23" s="26">
        <f t="shared" si="5"/>
        <v>540360</v>
      </c>
      <c r="G23" s="24"/>
      <c r="H23" s="24">
        <v>540360</v>
      </c>
      <c r="I23" s="24"/>
      <c r="J23" s="24"/>
      <c r="K23" s="24"/>
      <c r="L23" s="24"/>
      <c r="M23" s="24"/>
      <c r="N23" s="28">
        <f t="shared" si="4"/>
        <v>540360</v>
      </c>
      <c r="O23" s="29">
        <f t="shared" si="0"/>
        <v>1</v>
      </c>
    </row>
    <row r="24" spans="1:15" ht="15.75" customHeight="1">
      <c r="A24" s="22"/>
      <c r="B24" s="45" t="s">
        <v>37</v>
      </c>
      <c r="C24" s="24"/>
      <c r="D24" s="24"/>
      <c r="E24" s="24"/>
      <c r="F24" s="26">
        <f t="shared" si="5"/>
        <v>0</v>
      </c>
      <c r="G24" s="24"/>
      <c r="H24" s="24"/>
      <c r="I24" s="24"/>
      <c r="J24" s="24"/>
      <c r="K24" s="24"/>
      <c r="L24" s="24">
        <v>100000</v>
      </c>
      <c r="M24" s="24"/>
      <c r="N24" s="28">
        <f t="shared" si="4"/>
        <v>100000</v>
      </c>
      <c r="O24" s="29"/>
    </row>
    <row r="25" spans="1:15" s="13" customFormat="1" ht="12.75">
      <c r="A25" s="42"/>
      <c r="B25" s="43" t="s">
        <v>11</v>
      </c>
      <c r="C25" s="44">
        <f aca="true" t="shared" si="6" ref="C25:N25">SUM(C18:C24)</f>
        <v>20599150</v>
      </c>
      <c r="D25" s="44">
        <f t="shared" si="6"/>
        <v>20599150</v>
      </c>
      <c r="E25" s="44">
        <f t="shared" si="6"/>
        <v>0</v>
      </c>
      <c r="F25" s="44">
        <f t="shared" si="6"/>
        <v>20599150</v>
      </c>
      <c r="G25" s="44">
        <f t="shared" si="6"/>
        <v>0</v>
      </c>
      <c r="H25" s="44">
        <f t="shared" si="6"/>
        <v>1427871</v>
      </c>
      <c r="I25" s="44">
        <f t="shared" si="6"/>
        <v>1679056</v>
      </c>
      <c r="J25" s="44">
        <f t="shared" si="6"/>
        <v>1644633</v>
      </c>
      <c r="K25" s="44">
        <f t="shared" si="6"/>
        <v>1570501</v>
      </c>
      <c r="L25" s="44">
        <f t="shared" si="6"/>
        <v>1810870</v>
      </c>
      <c r="M25" s="44">
        <f t="shared" si="6"/>
        <v>1565986</v>
      </c>
      <c r="N25" s="44">
        <f t="shared" si="6"/>
        <v>9698917</v>
      </c>
      <c r="O25" s="60">
        <f t="shared" si="0"/>
        <v>0.47084064148277965</v>
      </c>
    </row>
    <row r="26" spans="1:15" s="11" customFormat="1" ht="26.25" customHeight="1">
      <c r="A26" s="47" t="s">
        <v>46</v>
      </c>
      <c r="B26" s="47"/>
      <c r="C26" s="33">
        <f>C17+C25</f>
        <v>21693546</v>
      </c>
      <c r="D26" s="33">
        <f>D17+D25</f>
        <v>21693546</v>
      </c>
      <c r="E26" s="33">
        <f>E17+E25</f>
        <v>0</v>
      </c>
      <c r="F26" s="33">
        <f>F17+F25</f>
        <v>21693546</v>
      </c>
      <c r="G26" s="33">
        <f>G17+G25</f>
        <v>0</v>
      </c>
      <c r="H26" s="33">
        <f>H17+H25</f>
        <v>2522267</v>
      </c>
      <c r="I26" s="33">
        <f>I17+I25</f>
        <v>1679056</v>
      </c>
      <c r="J26" s="33">
        <f>J17+J25</f>
        <v>1644633</v>
      </c>
      <c r="K26" s="33">
        <f>K17+K25</f>
        <v>1570501</v>
      </c>
      <c r="L26" s="33">
        <f>L17+L25</f>
        <v>1810870</v>
      </c>
      <c r="M26" s="33">
        <f>M17+M25</f>
        <v>1565986</v>
      </c>
      <c r="N26" s="33">
        <f>N17+N25</f>
        <v>10793313</v>
      </c>
      <c r="O26" s="60">
        <f t="shared" si="0"/>
        <v>0.4975356725912859</v>
      </c>
    </row>
    <row r="27" spans="1:15" ht="19.5" customHeight="1">
      <c r="A27" s="22">
        <v>9442</v>
      </c>
      <c r="B27" s="48" t="s">
        <v>53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9"/>
    </row>
    <row r="28" spans="1:15" ht="18" customHeight="1">
      <c r="A28" s="36">
        <v>94421</v>
      </c>
      <c r="B28" s="49" t="s">
        <v>54</v>
      </c>
      <c r="C28" s="24"/>
      <c r="D28" s="24"/>
      <c r="E28" s="24"/>
      <c r="F28" s="26">
        <f>E28+D28</f>
        <v>0</v>
      </c>
      <c r="G28" s="24"/>
      <c r="H28" s="24"/>
      <c r="I28" s="24"/>
      <c r="J28" s="24"/>
      <c r="K28" s="24"/>
      <c r="L28" s="24"/>
      <c r="M28" s="24"/>
      <c r="N28" s="28">
        <f aca="true" t="shared" si="7" ref="N27:N36">SUM(G28:M28)</f>
        <v>0</v>
      </c>
      <c r="O28" s="29"/>
    </row>
    <row r="29" spans="1:15" ht="12.75">
      <c r="A29" s="36"/>
      <c r="B29" s="49" t="s">
        <v>38</v>
      </c>
      <c r="C29" s="24"/>
      <c r="D29" s="24">
        <v>123000</v>
      </c>
      <c r="E29" s="24"/>
      <c r="F29" s="26">
        <f aca="true" t="shared" si="8" ref="F29:F36">E29+D29</f>
        <v>123000</v>
      </c>
      <c r="G29" s="24"/>
      <c r="H29" s="24"/>
      <c r="I29" s="24"/>
      <c r="J29" s="24"/>
      <c r="K29" s="24"/>
      <c r="L29" s="24"/>
      <c r="M29" s="24">
        <v>123000</v>
      </c>
      <c r="N29" s="28">
        <f t="shared" si="7"/>
        <v>123000</v>
      </c>
      <c r="O29" s="29">
        <f t="shared" si="0"/>
        <v>1</v>
      </c>
    </row>
    <row r="30" spans="1:15" ht="14.25" customHeight="1">
      <c r="A30" s="36"/>
      <c r="B30" s="30" t="s">
        <v>39</v>
      </c>
      <c r="C30" s="24"/>
      <c r="D30" s="24"/>
      <c r="E30" s="22"/>
      <c r="F30" s="26">
        <f t="shared" si="8"/>
        <v>0</v>
      </c>
      <c r="G30" s="50"/>
      <c r="H30" s="50"/>
      <c r="I30" s="24"/>
      <c r="J30" s="24"/>
      <c r="K30" s="24"/>
      <c r="L30" s="24"/>
      <c r="M30" s="24"/>
      <c r="N30" s="28">
        <f t="shared" si="7"/>
        <v>0</v>
      </c>
      <c r="O30" s="29"/>
    </row>
    <row r="31" spans="1:15" ht="12.75">
      <c r="A31" s="22"/>
      <c r="B31" s="41"/>
      <c r="C31" s="24"/>
      <c r="D31" s="24"/>
      <c r="E31" s="24"/>
      <c r="F31" s="26">
        <f t="shared" si="8"/>
        <v>0</v>
      </c>
      <c r="G31" s="24"/>
      <c r="H31" s="24"/>
      <c r="I31" s="24"/>
      <c r="J31" s="24"/>
      <c r="K31" s="24"/>
      <c r="L31" s="24"/>
      <c r="M31" s="24"/>
      <c r="N31" s="28">
        <f t="shared" si="7"/>
        <v>0</v>
      </c>
      <c r="O31" s="29"/>
    </row>
    <row r="32" spans="1:15" ht="12.75">
      <c r="A32" s="22">
        <v>9442</v>
      </c>
      <c r="B32" s="41" t="s">
        <v>13</v>
      </c>
      <c r="C32" s="24"/>
      <c r="D32" s="24"/>
      <c r="E32" s="24"/>
      <c r="F32" s="26">
        <f t="shared" si="8"/>
        <v>0</v>
      </c>
      <c r="G32" s="24"/>
      <c r="H32" s="24"/>
      <c r="I32" s="24"/>
      <c r="J32" s="24"/>
      <c r="K32" s="24"/>
      <c r="L32" s="24"/>
      <c r="M32" s="24"/>
      <c r="N32" s="28">
        <f t="shared" si="7"/>
        <v>0</v>
      </c>
      <c r="O32" s="29"/>
    </row>
    <row r="33" spans="1:15" ht="12.75">
      <c r="A33" s="22">
        <v>9442</v>
      </c>
      <c r="B33" s="41" t="s">
        <v>14</v>
      </c>
      <c r="C33" s="24"/>
      <c r="D33" s="24"/>
      <c r="E33" s="24"/>
      <c r="F33" s="26">
        <f t="shared" si="8"/>
        <v>0</v>
      </c>
      <c r="G33" s="24"/>
      <c r="H33" s="24"/>
      <c r="I33" s="24"/>
      <c r="J33" s="24"/>
      <c r="K33" s="24"/>
      <c r="L33" s="24"/>
      <c r="M33" s="24"/>
      <c r="N33" s="28">
        <f t="shared" si="7"/>
        <v>0</v>
      </c>
      <c r="O33" s="29"/>
    </row>
    <row r="34" spans="1:15" ht="12.75">
      <c r="A34" s="22">
        <v>9442</v>
      </c>
      <c r="B34" s="41" t="s">
        <v>15</v>
      </c>
      <c r="C34" s="24"/>
      <c r="D34" s="24"/>
      <c r="E34" s="24"/>
      <c r="F34" s="26">
        <f t="shared" si="8"/>
        <v>0</v>
      </c>
      <c r="G34" s="24"/>
      <c r="H34" s="24"/>
      <c r="I34" s="24"/>
      <c r="J34" s="24"/>
      <c r="K34" s="24"/>
      <c r="L34" s="24"/>
      <c r="M34" s="24"/>
      <c r="N34" s="28">
        <f t="shared" si="7"/>
        <v>0</v>
      </c>
      <c r="O34" s="29"/>
    </row>
    <row r="35" spans="1:15" ht="12.75">
      <c r="A35" s="22">
        <v>9442</v>
      </c>
      <c r="B35" s="41" t="s">
        <v>16</v>
      </c>
      <c r="C35" s="24"/>
      <c r="D35" s="24"/>
      <c r="E35" s="24"/>
      <c r="F35" s="26">
        <f t="shared" si="8"/>
        <v>0</v>
      </c>
      <c r="G35" s="24"/>
      <c r="H35" s="24"/>
      <c r="I35" s="24"/>
      <c r="J35" s="24"/>
      <c r="K35" s="24"/>
      <c r="L35" s="24"/>
      <c r="M35" s="24"/>
      <c r="N35" s="28">
        <f t="shared" si="7"/>
        <v>0</v>
      </c>
      <c r="O35" s="29"/>
    </row>
    <row r="36" spans="1:15" ht="12.75" customHeight="1">
      <c r="A36" s="22">
        <v>94422</v>
      </c>
      <c r="B36" s="41" t="s">
        <v>29</v>
      </c>
      <c r="C36" s="24"/>
      <c r="D36" s="24"/>
      <c r="E36" s="24"/>
      <c r="F36" s="26">
        <f t="shared" si="8"/>
        <v>0</v>
      </c>
      <c r="G36" s="24"/>
      <c r="H36" s="24"/>
      <c r="I36" s="24"/>
      <c r="J36" s="24"/>
      <c r="K36" s="24"/>
      <c r="L36" s="24"/>
      <c r="M36" s="24"/>
      <c r="N36" s="28">
        <f t="shared" si="7"/>
        <v>0</v>
      </c>
      <c r="O36" s="29"/>
    </row>
    <row r="37" spans="1:15" s="13" customFormat="1" ht="28.5" customHeight="1">
      <c r="A37" s="51" t="s">
        <v>44</v>
      </c>
      <c r="B37" s="51"/>
      <c r="C37" s="44">
        <f aca="true" t="shared" si="9" ref="C37:N37">SUM(C29:C36)</f>
        <v>0</v>
      </c>
      <c r="D37" s="44">
        <f t="shared" si="9"/>
        <v>123000</v>
      </c>
      <c r="E37" s="44">
        <f t="shared" si="9"/>
        <v>0</v>
      </c>
      <c r="F37" s="44">
        <f t="shared" si="9"/>
        <v>123000</v>
      </c>
      <c r="G37" s="44">
        <f t="shared" si="9"/>
        <v>0</v>
      </c>
      <c r="H37" s="44">
        <f t="shared" si="9"/>
        <v>0</v>
      </c>
      <c r="I37" s="44">
        <f t="shared" si="9"/>
        <v>0</v>
      </c>
      <c r="J37" s="44">
        <f t="shared" si="9"/>
        <v>0</v>
      </c>
      <c r="K37" s="44">
        <f t="shared" si="9"/>
        <v>0</v>
      </c>
      <c r="L37" s="44">
        <f t="shared" si="9"/>
        <v>0</v>
      </c>
      <c r="M37" s="44">
        <f t="shared" si="9"/>
        <v>123000</v>
      </c>
      <c r="N37" s="44">
        <f t="shared" si="9"/>
        <v>123000</v>
      </c>
      <c r="O37" s="60">
        <f t="shared" si="0"/>
        <v>1</v>
      </c>
    </row>
    <row r="38" spans="1:15" s="7" customFormat="1" ht="18" customHeight="1">
      <c r="A38" s="52">
        <v>9472</v>
      </c>
      <c r="B38" s="53" t="s">
        <v>25</v>
      </c>
      <c r="C38" s="26"/>
      <c r="D38" s="26"/>
      <c r="E38" s="26"/>
      <c r="F38" s="26">
        <f>E38+D38</f>
        <v>0</v>
      </c>
      <c r="G38" s="26"/>
      <c r="H38" s="26"/>
      <c r="I38" s="26"/>
      <c r="J38" s="26"/>
      <c r="K38" s="26"/>
      <c r="L38" s="26"/>
      <c r="M38" s="26"/>
      <c r="N38" s="26">
        <f>SUM(G38:M38)</f>
        <v>0</v>
      </c>
      <c r="O38" s="29"/>
    </row>
    <row r="39" spans="1:15" s="7" customFormat="1" ht="18" customHeight="1">
      <c r="A39" s="36">
        <v>94723</v>
      </c>
      <c r="B39" s="49" t="s">
        <v>28</v>
      </c>
      <c r="C39" s="26"/>
      <c r="D39" s="26"/>
      <c r="E39" s="26"/>
      <c r="F39" s="26">
        <f>E39+D39</f>
        <v>0</v>
      </c>
      <c r="G39" s="26"/>
      <c r="H39" s="26"/>
      <c r="I39" s="26"/>
      <c r="J39" s="26"/>
      <c r="K39" s="26"/>
      <c r="L39" s="26"/>
      <c r="M39" s="26"/>
      <c r="N39" s="26">
        <f>SUM(G39:M39)</f>
        <v>0</v>
      </c>
      <c r="O39" s="29"/>
    </row>
    <row r="40" spans="1:15" s="7" customFormat="1" ht="18" customHeight="1">
      <c r="A40" s="36">
        <v>94726</v>
      </c>
      <c r="B40" s="49" t="s">
        <v>26</v>
      </c>
      <c r="C40" s="26"/>
      <c r="D40" s="26">
        <v>3497000</v>
      </c>
      <c r="E40" s="26"/>
      <c r="F40" s="26">
        <f>E40+D40</f>
        <v>3497000</v>
      </c>
      <c r="G40" s="26"/>
      <c r="H40" s="26"/>
      <c r="I40" s="26"/>
      <c r="J40" s="26"/>
      <c r="K40" s="26"/>
      <c r="L40" s="26">
        <v>3497000</v>
      </c>
      <c r="M40" s="26"/>
      <c r="N40" s="26">
        <f>SUM(G40:M40)</f>
        <v>3497000</v>
      </c>
      <c r="O40" s="29">
        <f t="shared" si="0"/>
        <v>1</v>
      </c>
    </row>
    <row r="41" spans="1:15" s="7" customFormat="1" ht="18" customHeight="1">
      <c r="A41" s="36">
        <v>947291</v>
      </c>
      <c r="B41" s="30" t="s">
        <v>27</v>
      </c>
      <c r="C41" s="26"/>
      <c r="D41" s="26">
        <v>500000</v>
      </c>
      <c r="E41" s="26">
        <v>2935</v>
      </c>
      <c r="F41" s="26">
        <f>E41+D41</f>
        <v>502935</v>
      </c>
      <c r="G41" s="26"/>
      <c r="H41" s="26"/>
      <c r="I41" s="26">
        <v>134841</v>
      </c>
      <c r="J41" s="26">
        <v>87134</v>
      </c>
      <c r="K41" s="26">
        <v>101608</v>
      </c>
      <c r="L41" s="26">
        <v>91708</v>
      </c>
      <c r="M41" s="26">
        <v>87644</v>
      </c>
      <c r="N41" s="26">
        <f>SUM(G41:M41)</f>
        <v>502935</v>
      </c>
      <c r="O41" s="29">
        <f t="shared" si="0"/>
        <v>1</v>
      </c>
    </row>
    <row r="42" spans="1:15" s="2" customFormat="1" ht="18" customHeight="1">
      <c r="A42" s="22">
        <v>947292</v>
      </c>
      <c r="B42" s="41" t="s">
        <v>12</v>
      </c>
      <c r="C42" s="54"/>
      <c r="D42" s="54"/>
      <c r="E42" s="50"/>
      <c r="F42" s="26">
        <f>E42+D42</f>
        <v>0</v>
      </c>
      <c r="G42" s="54"/>
      <c r="H42" s="54"/>
      <c r="I42" s="54"/>
      <c r="J42" s="54"/>
      <c r="K42" s="54"/>
      <c r="L42" s="54"/>
      <c r="M42" s="54"/>
      <c r="N42" s="26">
        <f>SUM(G42:M42)</f>
        <v>0</v>
      </c>
      <c r="O42" s="29"/>
    </row>
    <row r="43" spans="1:15" s="14" customFormat="1" ht="37.5" customHeight="1">
      <c r="A43" s="51" t="s">
        <v>45</v>
      </c>
      <c r="B43" s="51"/>
      <c r="C43" s="55">
        <f aca="true" t="shared" si="10" ref="C43:N43">SUM(C38:C42)</f>
        <v>0</v>
      </c>
      <c r="D43" s="55">
        <f t="shared" si="10"/>
        <v>3997000</v>
      </c>
      <c r="E43" s="55">
        <f t="shared" si="10"/>
        <v>2935</v>
      </c>
      <c r="F43" s="55">
        <f t="shared" si="10"/>
        <v>3999935</v>
      </c>
      <c r="G43" s="55">
        <f t="shared" si="10"/>
        <v>0</v>
      </c>
      <c r="H43" s="55">
        <f t="shared" si="10"/>
        <v>0</v>
      </c>
      <c r="I43" s="55">
        <f t="shared" si="10"/>
        <v>134841</v>
      </c>
      <c r="J43" s="55">
        <f t="shared" si="10"/>
        <v>87134</v>
      </c>
      <c r="K43" s="55">
        <f t="shared" si="10"/>
        <v>101608</v>
      </c>
      <c r="L43" s="55">
        <f t="shared" si="10"/>
        <v>3588708</v>
      </c>
      <c r="M43" s="55">
        <f t="shared" si="10"/>
        <v>87644</v>
      </c>
      <c r="N43" s="55">
        <f t="shared" si="10"/>
        <v>3999935</v>
      </c>
      <c r="O43" s="60">
        <f t="shared" si="0"/>
        <v>1</v>
      </c>
    </row>
    <row r="44" spans="1:15" s="10" customFormat="1" ht="46.5" customHeight="1">
      <c r="A44" s="56" t="s">
        <v>55</v>
      </c>
      <c r="B44" s="56"/>
      <c r="C44" s="33">
        <f aca="true" t="shared" si="11" ref="C44:N44">C37+C43</f>
        <v>0</v>
      </c>
      <c r="D44" s="33">
        <f t="shared" si="11"/>
        <v>4120000</v>
      </c>
      <c r="E44" s="33">
        <f t="shared" si="11"/>
        <v>2935</v>
      </c>
      <c r="F44" s="33">
        <f t="shared" si="11"/>
        <v>4122935</v>
      </c>
      <c r="G44" s="33">
        <f t="shared" si="11"/>
        <v>0</v>
      </c>
      <c r="H44" s="33">
        <f t="shared" si="11"/>
        <v>0</v>
      </c>
      <c r="I44" s="33">
        <f t="shared" si="11"/>
        <v>134841</v>
      </c>
      <c r="J44" s="33">
        <f t="shared" si="11"/>
        <v>87134</v>
      </c>
      <c r="K44" s="33">
        <f t="shared" si="11"/>
        <v>101608</v>
      </c>
      <c r="L44" s="33">
        <f t="shared" si="11"/>
        <v>3588708</v>
      </c>
      <c r="M44" s="33">
        <f t="shared" si="11"/>
        <v>210644</v>
      </c>
      <c r="N44" s="33">
        <f t="shared" si="11"/>
        <v>4122935</v>
      </c>
      <c r="O44" s="60">
        <f t="shared" si="0"/>
        <v>1</v>
      </c>
    </row>
    <row r="45" spans="1:15" s="12" customFormat="1" ht="46.5" customHeight="1">
      <c r="A45" s="57" t="s">
        <v>22</v>
      </c>
      <c r="B45" s="57"/>
      <c r="C45" s="58">
        <f>C5+C9+C13+C26+C44</f>
        <v>171652766</v>
      </c>
      <c r="D45" s="58">
        <f>D5+D9+D13+D26+D44</f>
        <v>175772766</v>
      </c>
      <c r="E45" s="58">
        <f>E5+E9+E13+E26+E44</f>
        <v>2935</v>
      </c>
      <c r="F45" s="58">
        <f>F5+F9+F13+F26+F44</f>
        <v>175775701</v>
      </c>
      <c r="G45" s="58">
        <f>G5+G9+G13+G26+G44</f>
        <v>7497961</v>
      </c>
      <c r="H45" s="58">
        <f>H5+H9+H13+H26+H44</f>
        <v>14069127</v>
      </c>
      <c r="I45" s="58">
        <f>I5+I9+I13+I26+I44</f>
        <v>15010308</v>
      </c>
      <c r="J45" s="58">
        <f>J5+J9+J13+J26+J44</f>
        <v>12228912</v>
      </c>
      <c r="K45" s="58">
        <f>K5+K9+K13+K26+K44</f>
        <v>13818807</v>
      </c>
      <c r="L45" s="58">
        <f>L5+L9+L13+L26+L44</f>
        <v>17546276</v>
      </c>
      <c r="M45" s="58">
        <f>M5+M9+M13+M26+M44</f>
        <v>13173530</v>
      </c>
      <c r="N45" s="58">
        <f>N5+N9+N13+N26+N44</f>
        <v>93344921</v>
      </c>
      <c r="O45" s="61">
        <f t="shared" si="0"/>
        <v>0.5310456477713037</v>
      </c>
    </row>
    <row r="46" spans="3:4" ht="12.75">
      <c r="C46" s="3"/>
      <c r="D46" s="3"/>
    </row>
    <row r="47" spans="3:4" ht="12.75">
      <c r="C47" s="3"/>
      <c r="D47" s="3"/>
    </row>
    <row r="48" spans="2:4" ht="12.75">
      <c r="B48" s="4"/>
      <c r="C48" s="1"/>
      <c r="D48" s="1"/>
    </row>
    <row r="54" spans="4:5" ht="12.75">
      <c r="D54" s="8"/>
      <c r="E54" s="9"/>
    </row>
    <row r="55" spans="4:5" ht="12.75">
      <c r="D55" s="8"/>
      <c r="E55" s="9"/>
    </row>
    <row r="56" spans="4:5" ht="12.75">
      <c r="D56" s="8"/>
      <c r="E56" s="9"/>
    </row>
    <row r="57" spans="4:5" ht="12.75">
      <c r="D57" s="8"/>
      <c r="E57" s="9"/>
    </row>
    <row r="58" spans="4:5" ht="12.75">
      <c r="D58" s="8"/>
      <c r="E58" s="9"/>
    </row>
    <row r="59" spans="4:5" ht="12.75">
      <c r="D59" s="8"/>
      <c r="E59" s="9"/>
    </row>
  </sheetData>
  <sheetProtection/>
  <mergeCells count="10">
    <mergeCell ref="B1:N1"/>
    <mergeCell ref="B27:N27"/>
    <mergeCell ref="A26:B26"/>
    <mergeCell ref="A37:B37"/>
    <mergeCell ref="A45:B45"/>
    <mergeCell ref="A5:B5"/>
    <mergeCell ref="A9:B9"/>
    <mergeCell ref="A13:B13"/>
    <mergeCell ref="A43:B43"/>
    <mergeCell ref="A44:B44"/>
  </mergeCells>
  <printOptions horizontalCentered="1" verticalCentered="1"/>
  <pageMargins left="0.1968503937007874" right="0.1968503937007874" top="0.2755905511811024" bottom="0.3937007874015748" header="0.2755905511811024" footer="0.5118110236220472"/>
  <pageSetup horizontalDpi="600" verticalDpi="600" orientation="landscape" paperSize="9" scale="58" r:id="rId1"/>
  <headerFooter alignWithMargins="0">
    <oddHeader>&amp;C&amp;"Arial,Félkövér"&amp;16
&amp;R"B" függelék
Adatok Ft-ban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D102" sqref="D102"/>
      <selection pane="topRight" activeCell="D102" sqref="D102"/>
      <selection pane="bottomLeft" activeCell="D102" sqref="D102"/>
      <selection pane="bottomRight" activeCell="I16" sqref="I16"/>
    </sheetView>
  </sheetViews>
  <sheetFormatPr defaultColWidth="9.140625" defaultRowHeight="12.75"/>
  <cols>
    <col min="1" max="1" width="7.7109375" style="63" customWidth="1"/>
    <col min="2" max="2" width="10.7109375" style="63" hidden="1" customWidth="1"/>
    <col min="3" max="3" width="14.140625" style="63" hidden="1" customWidth="1"/>
    <col min="4" max="4" width="14.28125" style="63" hidden="1" customWidth="1"/>
    <col min="5" max="6" width="12.7109375" style="63" hidden="1" customWidth="1"/>
    <col min="7" max="7" width="55.8515625" style="63" customWidth="1"/>
    <col min="8" max="8" width="17.28125" style="63" customWidth="1"/>
    <col min="9" max="9" width="19.7109375" style="63" customWidth="1"/>
    <col min="10" max="10" width="17.28125" style="63" customWidth="1"/>
    <col min="11" max="11" width="23.8515625" style="63" customWidth="1"/>
    <col min="12" max="16384" width="9.140625" style="63" customWidth="1"/>
  </cols>
  <sheetData>
    <row r="1" spans="1:11" ht="14.25" customHeight="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4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.75" customHeight="1">
      <c r="A3" s="64" t="s">
        <v>59</v>
      </c>
      <c r="B3" s="65" t="s">
        <v>60</v>
      </c>
      <c r="C3" s="64" t="s">
        <v>61</v>
      </c>
      <c r="D3" s="64" t="s">
        <v>62</v>
      </c>
      <c r="E3" s="64" t="s">
        <v>63</v>
      </c>
      <c r="F3" s="64" t="s">
        <v>64</v>
      </c>
      <c r="G3" s="64" t="s">
        <v>1</v>
      </c>
      <c r="H3" s="64" t="s">
        <v>41</v>
      </c>
      <c r="I3" s="64" t="s">
        <v>40</v>
      </c>
      <c r="J3" s="64" t="s">
        <v>65</v>
      </c>
      <c r="K3" s="64" t="s">
        <v>66</v>
      </c>
    </row>
    <row r="4" spans="1:11" ht="51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73" customFormat="1" ht="48.75" customHeight="1">
      <c r="A5" s="67" t="s">
        <v>67</v>
      </c>
      <c r="B5" s="68">
        <v>3831171</v>
      </c>
      <c r="C5" s="69">
        <v>853311</v>
      </c>
      <c r="D5" s="69">
        <v>5832162</v>
      </c>
      <c r="E5" s="69">
        <v>71</v>
      </c>
      <c r="F5" s="69">
        <v>5832162</v>
      </c>
      <c r="G5" s="70" t="s">
        <v>68</v>
      </c>
      <c r="H5" s="71">
        <v>2076</v>
      </c>
      <c r="I5" s="71">
        <v>2076</v>
      </c>
      <c r="J5" s="71">
        <v>936</v>
      </c>
      <c r="K5" s="72">
        <f>J5/I5</f>
        <v>0.4508670520231214</v>
      </c>
    </row>
    <row r="6" spans="1:11" s="73" customFormat="1" ht="42.75" customHeight="1">
      <c r="A6" s="67" t="s">
        <v>69</v>
      </c>
      <c r="B6" s="67" t="s">
        <v>70</v>
      </c>
      <c r="C6" s="69">
        <v>853311</v>
      </c>
      <c r="D6" s="69">
        <v>53</v>
      </c>
      <c r="E6" s="69">
        <v>71</v>
      </c>
      <c r="F6" s="69">
        <v>53121</v>
      </c>
      <c r="G6" s="70" t="s">
        <v>71</v>
      </c>
      <c r="H6" s="71">
        <v>2100</v>
      </c>
      <c r="I6" s="71">
        <v>2100</v>
      </c>
      <c r="J6" s="71">
        <v>1021</v>
      </c>
      <c r="K6" s="72">
        <f aca="true" t="shared" si="0" ref="K6:K27">J6/I6</f>
        <v>0.4861904761904762</v>
      </c>
    </row>
    <row r="7" spans="1:11" s="73" customFormat="1" ht="60" customHeight="1">
      <c r="A7" s="67" t="s">
        <v>72</v>
      </c>
      <c r="B7" s="67"/>
      <c r="C7" s="69">
        <v>853311</v>
      </c>
      <c r="D7" s="69">
        <v>5832161</v>
      </c>
      <c r="E7" s="69">
        <v>71</v>
      </c>
      <c r="F7" s="69">
        <v>5832161</v>
      </c>
      <c r="G7" s="70" t="s">
        <v>73</v>
      </c>
      <c r="H7" s="71">
        <v>11600</v>
      </c>
      <c r="I7" s="71">
        <v>11600</v>
      </c>
      <c r="J7" s="71">
        <v>4610</v>
      </c>
      <c r="K7" s="72">
        <f t="shared" si="0"/>
        <v>0.39741379310344827</v>
      </c>
    </row>
    <row r="8" spans="1:11" s="73" customFormat="1" ht="24" customHeight="1">
      <c r="A8" s="67" t="s">
        <v>74</v>
      </c>
      <c r="B8" s="67"/>
      <c r="C8" s="69">
        <v>853311</v>
      </c>
      <c r="D8" s="69">
        <v>53</v>
      </c>
      <c r="E8" s="69">
        <v>71</v>
      </c>
      <c r="F8" s="69">
        <v>53121</v>
      </c>
      <c r="G8" s="70" t="s">
        <v>75</v>
      </c>
      <c r="H8" s="71">
        <v>1214</v>
      </c>
      <c r="I8" s="71">
        <v>1214</v>
      </c>
      <c r="J8" s="71">
        <v>607</v>
      </c>
      <c r="K8" s="72">
        <f t="shared" si="0"/>
        <v>0.5</v>
      </c>
    </row>
    <row r="9" spans="1:11" s="77" customFormat="1" ht="22.5" customHeight="1">
      <c r="A9" s="67" t="s">
        <v>76</v>
      </c>
      <c r="B9" s="74">
        <v>383114</v>
      </c>
      <c r="C9" s="75">
        <v>853311</v>
      </c>
      <c r="D9" s="75">
        <v>5832113</v>
      </c>
      <c r="E9" s="75">
        <v>71</v>
      </c>
      <c r="F9" s="69">
        <v>5832112</v>
      </c>
      <c r="G9" s="70" t="s">
        <v>77</v>
      </c>
      <c r="H9" s="76">
        <v>2880</v>
      </c>
      <c r="I9" s="76">
        <v>2880</v>
      </c>
      <c r="J9" s="76">
        <v>1530</v>
      </c>
      <c r="K9" s="72">
        <f t="shared" si="0"/>
        <v>0.53125</v>
      </c>
    </row>
    <row r="10" spans="1:11" s="77" customFormat="1" ht="26.25" customHeight="1">
      <c r="A10" s="67" t="s">
        <v>78</v>
      </c>
      <c r="B10" s="74"/>
      <c r="C10" s="75">
        <v>853311</v>
      </c>
      <c r="D10" s="75">
        <v>583213</v>
      </c>
      <c r="E10" s="75">
        <v>71</v>
      </c>
      <c r="F10" s="69">
        <v>583213</v>
      </c>
      <c r="G10" s="70" t="s">
        <v>79</v>
      </c>
      <c r="H10" s="76">
        <v>4617</v>
      </c>
      <c r="I10" s="76">
        <v>4617</v>
      </c>
      <c r="J10" s="76">
        <v>2010</v>
      </c>
      <c r="K10" s="72">
        <f t="shared" si="0"/>
        <v>0.43534762833008445</v>
      </c>
    </row>
    <row r="11" spans="1:11" s="81" customFormat="1" ht="26.25" customHeight="1">
      <c r="A11" s="67" t="s">
        <v>80</v>
      </c>
      <c r="B11" s="78"/>
      <c r="C11" s="79"/>
      <c r="D11" s="79"/>
      <c r="E11" s="79"/>
      <c r="F11" s="79">
        <v>5832181</v>
      </c>
      <c r="G11" s="70" t="s">
        <v>81</v>
      </c>
      <c r="H11" s="80">
        <v>708</v>
      </c>
      <c r="I11" s="80">
        <v>708</v>
      </c>
      <c r="J11" s="80">
        <v>270</v>
      </c>
      <c r="K11" s="72">
        <f t="shared" si="0"/>
        <v>0.3813559322033898</v>
      </c>
    </row>
    <row r="12" spans="1:11" s="81" customFormat="1" ht="18.75" customHeight="1">
      <c r="A12" s="67" t="s">
        <v>82</v>
      </c>
      <c r="B12" s="78"/>
      <c r="C12" s="79"/>
      <c r="D12" s="79"/>
      <c r="E12" s="79"/>
      <c r="F12" s="79">
        <v>5832184</v>
      </c>
      <c r="G12" s="70" t="s">
        <v>83</v>
      </c>
      <c r="H12" s="80">
        <v>500</v>
      </c>
      <c r="I12" s="80">
        <v>500</v>
      </c>
      <c r="J12" s="80">
        <v>122</v>
      </c>
      <c r="K12" s="72">
        <f t="shared" si="0"/>
        <v>0.244</v>
      </c>
    </row>
    <row r="13" spans="1:11" s="81" customFormat="1" ht="24.75" customHeight="1">
      <c r="A13" s="67" t="s">
        <v>84</v>
      </c>
      <c r="B13" s="82"/>
      <c r="C13" s="79">
        <v>853333</v>
      </c>
      <c r="D13" s="79">
        <v>5832111</v>
      </c>
      <c r="E13" s="79">
        <v>71</v>
      </c>
      <c r="F13" s="79">
        <v>5832111</v>
      </c>
      <c r="G13" s="70" t="s">
        <v>85</v>
      </c>
      <c r="H13" s="80">
        <v>195</v>
      </c>
      <c r="I13" s="80">
        <v>195</v>
      </c>
      <c r="J13" s="80">
        <v>75</v>
      </c>
      <c r="K13" s="72">
        <f t="shared" si="0"/>
        <v>0.38461538461538464</v>
      </c>
    </row>
    <row r="14" spans="1:11" s="81" customFormat="1" ht="27" customHeight="1">
      <c r="A14" s="67" t="s">
        <v>86</v>
      </c>
      <c r="B14" s="82"/>
      <c r="C14" s="79"/>
      <c r="D14" s="79"/>
      <c r="E14" s="79"/>
      <c r="F14" s="79">
        <v>5832113</v>
      </c>
      <c r="G14" s="70" t="s">
        <v>87</v>
      </c>
      <c r="H14" s="80"/>
      <c r="I14" s="80"/>
      <c r="J14" s="80"/>
      <c r="K14" s="72"/>
    </row>
    <row r="15" spans="1:11" s="81" customFormat="1" ht="20.25" customHeight="1">
      <c r="A15" s="67" t="s">
        <v>88</v>
      </c>
      <c r="B15" s="82"/>
      <c r="C15" s="79"/>
      <c r="D15" s="79"/>
      <c r="E15" s="79"/>
      <c r="F15" s="79">
        <v>5832114</v>
      </c>
      <c r="G15" s="70" t="s">
        <v>89</v>
      </c>
      <c r="H15" s="80">
        <v>400</v>
      </c>
      <c r="I15" s="80">
        <v>400</v>
      </c>
      <c r="J15" s="80">
        <v>5</v>
      </c>
      <c r="K15" s="72">
        <f t="shared" si="0"/>
        <v>0.0125</v>
      </c>
    </row>
    <row r="16" spans="1:11" s="85" customFormat="1" ht="18.75" customHeight="1">
      <c r="A16" s="67" t="s">
        <v>90</v>
      </c>
      <c r="B16" s="83"/>
      <c r="C16" s="84">
        <v>853344</v>
      </c>
      <c r="D16" s="84">
        <v>5832141</v>
      </c>
      <c r="E16" s="84">
        <v>71</v>
      </c>
      <c r="F16" s="84">
        <v>5832141</v>
      </c>
      <c r="G16" s="70" t="s">
        <v>91</v>
      </c>
      <c r="H16" s="76">
        <v>207</v>
      </c>
      <c r="I16" s="76">
        <v>207</v>
      </c>
      <c r="J16" s="76">
        <v>116</v>
      </c>
      <c r="K16" s="72">
        <f t="shared" si="0"/>
        <v>0.5603864734299517</v>
      </c>
    </row>
    <row r="17" spans="1:11" s="85" customFormat="1" ht="18.75" customHeight="1">
      <c r="A17" s="67" t="s">
        <v>92</v>
      </c>
      <c r="B17" s="83"/>
      <c r="C17" s="84"/>
      <c r="D17" s="84"/>
      <c r="E17" s="84"/>
      <c r="F17" s="84">
        <v>5832142</v>
      </c>
      <c r="G17" s="70" t="s">
        <v>93</v>
      </c>
      <c r="H17" s="76">
        <v>390</v>
      </c>
      <c r="I17" s="76">
        <v>390</v>
      </c>
      <c r="J17" s="76">
        <v>240</v>
      </c>
      <c r="K17" s="72">
        <f t="shared" si="0"/>
        <v>0.6153846153846154</v>
      </c>
    </row>
    <row r="18" spans="1:11" s="85" customFormat="1" ht="17.25" customHeight="1">
      <c r="A18" s="67" t="s">
        <v>94</v>
      </c>
      <c r="B18" s="83"/>
      <c r="C18" s="84">
        <v>853344</v>
      </c>
      <c r="D18" s="84">
        <v>5832149</v>
      </c>
      <c r="E18" s="84">
        <v>71</v>
      </c>
      <c r="F18" s="84">
        <v>5832149</v>
      </c>
      <c r="G18" s="70" t="s">
        <v>95</v>
      </c>
      <c r="H18" s="76">
        <v>593</v>
      </c>
      <c r="I18" s="76">
        <v>593</v>
      </c>
      <c r="J18" s="76"/>
      <c r="K18" s="72">
        <f t="shared" si="0"/>
        <v>0</v>
      </c>
    </row>
    <row r="19" spans="1:11" s="85" customFormat="1" ht="26.25" customHeight="1">
      <c r="A19" s="67" t="s">
        <v>96</v>
      </c>
      <c r="B19" s="83"/>
      <c r="C19" s="84">
        <v>853344</v>
      </c>
      <c r="D19" s="84">
        <v>5832171</v>
      </c>
      <c r="E19" s="84">
        <v>71</v>
      </c>
      <c r="F19" s="84">
        <v>5832251</v>
      </c>
      <c r="G19" s="70" t="s">
        <v>97</v>
      </c>
      <c r="H19" s="76"/>
      <c r="I19" s="76"/>
      <c r="J19" s="76">
        <v>100</v>
      </c>
      <c r="K19" s="72"/>
    </row>
    <row r="20" spans="1:11" s="85" customFormat="1" ht="18.75" customHeight="1">
      <c r="A20" s="67" t="s">
        <v>98</v>
      </c>
      <c r="B20" s="83"/>
      <c r="C20" s="84">
        <v>853344</v>
      </c>
      <c r="D20" s="84">
        <v>5832172</v>
      </c>
      <c r="E20" s="84">
        <v>71</v>
      </c>
      <c r="F20" s="84">
        <v>5832172</v>
      </c>
      <c r="G20" s="70" t="s">
        <v>99</v>
      </c>
      <c r="H20" s="76">
        <v>400</v>
      </c>
      <c r="I20" s="76">
        <v>473</v>
      </c>
      <c r="J20" s="76">
        <v>73</v>
      </c>
      <c r="K20" s="72">
        <f t="shared" si="0"/>
        <v>0.1543340380549683</v>
      </c>
    </row>
    <row r="21" spans="1:11" s="85" customFormat="1" ht="18.75" customHeight="1">
      <c r="A21" s="67" t="s">
        <v>100</v>
      </c>
      <c r="B21" s="83"/>
      <c r="C21" s="84">
        <v>853344</v>
      </c>
      <c r="D21" s="84">
        <v>583219</v>
      </c>
      <c r="E21" s="84">
        <v>71</v>
      </c>
      <c r="F21" s="84">
        <v>5832194</v>
      </c>
      <c r="G21" s="70" t="s">
        <v>101</v>
      </c>
      <c r="H21" s="76">
        <v>223</v>
      </c>
      <c r="I21" s="76">
        <v>223</v>
      </c>
      <c r="J21" s="76">
        <v>137</v>
      </c>
      <c r="K21" s="72">
        <f t="shared" si="0"/>
        <v>0.6143497757847534</v>
      </c>
    </row>
    <row r="22" spans="1:11" s="85" customFormat="1" ht="26.25" customHeight="1">
      <c r="A22" s="67" t="s">
        <v>102</v>
      </c>
      <c r="B22" s="84"/>
      <c r="C22" s="84">
        <v>853344</v>
      </c>
      <c r="D22" s="84">
        <v>5832221</v>
      </c>
      <c r="E22" s="84">
        <v>71</v>
      </c>
      <c r="F22" s="84">
        <v>5832192</v>
      </c>
      <c r="G22" s="70" t="s">
        <v>103</v>
      </c>
      <c r="H22" s="76">
        <v>2242</v>
      </c>
      <c r="I22" s="76">
        <v>2242</v>
      </c>
      <c r="J22" s="76">
        <v>1545</v>
      </c>
      <c r="K22" s="72">
        <f t="shared" si="0"/>
        <v>0.6891168599464763</v>
      </c>
    </row>
    <row r="23" spans="1:11" s="85" customFormat="1" ht="41.25" customHeight="1">
      <c r="A23" s="67" t="s">
        <v>104</v>
      </c>
      <c r="B23" s="84"/>
      <c r="C23" s="84">
        <v>853344</v>
      </c>
      <c r="D23" s="84">
        <v>5832225</v>
      </c>
      <c r="E23" s="84">
        <v>71</v>
      </c>
      <c r="F23" s="84">
        <v>5832225</v>
      </c>
      <c r="G23" s="70" t="s">
        <v>105</v>
      </c>
      <c r="H23" s="76">
        <v>2162</v>
      </c>
      <c r="I23" s="76">
        <v>2162</v>
      </c>
      <c r="J23" s="76">
        <v>1117</v>
      </c>
      <c r="K23" s="72">
        <f t="shared" si="0"/>
        <v>0.5166512488436633</v>
      </c>
    </row>
    <row r="24" spans="1:11" s="89" customFormat="1" ht="33" customHeight="1">
      <c r="A24" s="86" t="s">
        <v>106</v>
      </c>
      <c r="B24" s="86"/>
      <c r="C24" s="86"/>
      <c r="D24" s="86"/>
      <c r="E24" s="86"/>
      <c r="F24" s="86"/>
      <c r="G24" s="86"/>
      <c r="H24" s="87">
        <f>SUM(H5:H23)</f>
        <v>32507</v>
      </c>
      <c r="I24" s="87">
        <f>SUM(I5:I23)</f>
        <v>32580</v>
      </c>
      <c r="J24" s="87">
        <f>SUM(J5:J23)</f>
        <v>14514</v>
      </c>
      <c r="K24" s="88">
        <f t="shared" si="0"/>
        <v>0.44548802946593</v>
      </c>
    </row>
    <row r="25" spans="1:11" ht="27.75" customHeight="1">
      <c r="A25" s="90" t="s">
        <v>107</v>
      </c>
      <c r="B25" s="90"/>
      <c r="C25" s="90"/>
      <c r="D25" s="90"/>
      <c r="E25" s="90"/>
      <c r="F25" s="90"/>
      <c r="G25" s="90"/>
      <c r="H25" s="76">
        <v>1108</v>
      </c>
      <c r="I25" s="76">
        <v>1108</v>
      </c>
      <c r="J25" s="76">
        <v>481</v>
      </c>
      <c r="K25" s="72">
        <f t="shared" si="0"/>
        <v>0.434115523465704</v>
      </c>
    </row>
    <row r="26" spans="1:11" ht="27.75" customHeight="1">
      <c r="A26" s="90" t="s">
        <v>108</v>
      </c>
      <c r="B26" s="90"/>
      <c r="C26" s="90"/>
      <c r="D26" s="90"/>
      <c r="E26" s="90"/>
      <c r="F26" s="90"/>
      <c r="G26" s="90"/>
      <c r="H26" s="76">
        <v>170</v>
      </c>
      <c r="I26" s="76">
        <v>170</v>
      </c>
      <c r="J26" s="76">
        <v>65</v>
      </c>
      <c r="K26" s="72">
        <f t="shared" si="0"/>
        <v>0.38235294117647056</v>
      </c>
    </row>
    <row r="27" spans="1:11" ht="33" customHeight="1">
      <c r="A27" s="86" t="s">
        <v>109</v>
      </c>
      <c r="B27" s="86"/>
      <c r="C27" s="86"/>
      <c r="D27" s="86"/>
      <c r="E27" s="86"/>
      <c r="F27" s="86"/>
      <c r="G27" s="86"/>
      <c r="H27" s="87">
        <f>SUM(H24:H26)</f>
        <v>33785</v>
      </c>
      <c r="I27" s="87">
        <f>SUM(I24:I26)</f>
        <v>33858</v>
      </c>
      <c r="J27" s="87">
        <f>SUM(J24:J26)</f>
        <v>15060</v>
      </c>
      <c r="K27" s="88">
        <f t="shared" si="0"/>
        <v>0.4447988658514974</v>
      </c>
    </row>
    <row r="40" ht="12.75">
      <c r="G40" s="91"/>
    </row>
    <row r="98" ht="12.75">
      <c r="G98" s="63">
        <v>10000</v>
      </c>
    </row>
  </sheetData>
  <sheetProtection/>
  <mergeCells count="16">
    <mergeCell ref="J3:J4"/>
    <mergeCell ref="K3:K4"/>
    <mergeCell ref="A24:G24"/>
    <mergeCell ref="A25:G25"/>
    <mergeCell ref="A26:G26"/>
    <mergeCell ref="A27:G27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5748031496062992" right="0.3937007874015748" top="0.2755905511811024" bottom="0.15748031496062992" header="0.15748031496062992" footer="0.1968503937007874"/>
  <pageSetup horizontalDpi="600" verticalDpi="600" orientation="landscape" paperSize="9" scale="75" r:id="rId1"/>
  <headerFooter alignWithMargins="0">
    <oddHeader>&amp;R"C" függelék
Adatok ezer Ft-ban
</oddHeader>
    <oddFooter>&amp;L&amp;D&amp;C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Maglódi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jegyzono</cp:lastModifiedBy>
  <cp:lastPrinted>2011-09-01T06:21:52Z</cp:lastPrinted>
  <dcterms:created xsi:type="dcterms:W3CDTF">2006-05-10T05:34:40Z</dcterms:created>
  <dcterms:modified xsi:type="dcterms:W3CDTF">2011-09-01T06:33:43Z</dcterms:modified>
  <cp:category/>
  <cp:version/>
  <cp:contentType/>
  <cp:contentStatus/>
</cp:coreProperties>
</file>